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VisionTrack folders\Product Bible\VT2000\Customer facing documents\"/>
    </mc:Choice>
  </mc:AlternateContent>
  <bookViews>
    <workbookView xWindow="4710" yWindow="1665" windowWidth="14565" windowHeight="10425"/>
  </bookViews>
  <sheets>
    <sheet name="Recording Time Table" sheetId="2" r:id="rId1"/>
    <sheet name="Data Size" sheetId="1" r:id="rId2"/>
  </sheets>
  <definedNames>
    <definedName name="_xlnm.Print_Area" localSheetId="0">'Recording Time Table'!$B$1:$Q$34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4" i="1" l="1"/>
  <c r="Z43" i="1"/>
  <c r="Y44" i="1" l="1"/>
  <c r="Y42" i="1"/>
  <c r="F35" i="1" l="1"/>
  <c r="G35" i="1" s="1"/>
  <c r="F27" i="1"/>
  <c r="F25" i="1"/>
  <c r="F20" i="1"/>
  <c r="F24" i="1"/>
  <c r="F18" i="1"/>
  <c r="F14" i="1"/>
  <c r="F13" i="1"/>
  <c r="F10" i="1"/>
  <c r="F9" i="1"/>
  <c r="F6" i="1"/>
  <c r="F11" i="1"/>
  <c r="F7" i="1"/>
  <c r="F57" i="1"/>
  <c r="F56" i="1"/>
  <c r="F55" i="1"/>
  <c r="F51" i="1"/>
  <c r="F58" i="1"/>
  <c r="F54" i="1"/>
  <c r="F52" i="1"/>
  <c r="F63" i="1"/>
  <c r="L63" i="1" s="1"/>
  <c r="R63" i="1" s="1"/>
  <c r="F59" i="1"/>
  <c r="F71" i="1"/>
  <c r="K71" i="1" s="1"/>
  <c r="Q71" i="1" s="1"/>
  <c r="F67" i="1"/>
  <c r="F74" i="1"/>
  <c r="F73" i="1"/>
  <c r="F72" i="1"/>
  <c r="L72" i="1" s="1"/>
  <c r="R72" i="1" s="1"/>
  <c r="F70" i="1"/>
  <c r="F69" i="1"/>
  <c r="F68" i="1"/>
  <c r="F66" i="1"/>
  <c r="F65" i="1"/>
  <c r="F64" i="1"/>
  <c r="J64" i="1" s="1"/>
  <c r="P64" i="1" s="1"/>
  <c r="F62" i="1"/>
  <c r="F61" i="1"/>
  <c r="F60" i="1"/>
  <c r="F53" i="1"/>
  <c r="F50" i="1"/>
  <c r="F49" i="1"/>
  <c r="L49" i="1" s="1"/>
  <c r="R49" i="1" s="1"/>
  <c r="AJ27" i="1" s="1"/>
  <c r="AJ75" i="1" s="1"/>
  <c r="F45" i="1"/>
  <c r="F43" i="1"/>
  <c r="F48" i="1"/>
  <c r="F44" i="1"/>
  <c r="J44" i="1" s="1"/>
  <c r="P44" i="1" s="1"/>
  <c r="AH22" i="1" s="1"/>
  <c r="AH70" i="1" s="1"/>
  <c r="F39" i="1"/>
  <c r="F47" i="1"/>
  <c r="F46" i="1"/>
  <c r="F42" i="1"/>
  <c r="J42" i="1" s="1"/>
  <c r="P42" i="1" s="1"/>
  <c r="AH20" i="1" s="1"/>
  <c r="AH68" i="1" s="1"/>
  <c r="F41" i="1"/>
  <c r="K41" i="1" s="1"/>
  <c r="Q41" i="1" s="1"/>
  <c r="AI19" i="1" s="1"/>
  <c r="AI67" i="1" s="1"/>
  <c r="F40" i="1"/>
  <c r="G40" i="1" s="1"/>
  <c r="F38" i="1"/>
  <c r="F37" i="1"/>
  <c r="L37" i="1" s="1"/>
  <c r="R37" i="1" s="1"/>
  <c r="AJ15" i="1" s="1"/>
  <c r="AJ63" i="1" s="1"/>
  <c r="F36" i="1"/>
  <c r="F34" i="1"/>
  <c r="F33" i="1"/>
  <c r="F32" i="1"/>
  <c r="F31" i="1"/>
  <c r="F30" i="1"/>
  <c r="F29" i="1"/>
  <c r="F28" i="1"/>
  <c r="F26" i="1"/>
  <c r="F23" i="1"/>
  <c r="F22" i="1"/>
  <c r="F21" i="1"/>
  <c r="F19" i="1"/>
  <c r="F17" i="1"/>
  <c r="F16" i="1"/>
  <c r="F15" i="1"/>
  <c r="F8" i="1"/>
  <c r="F12" i="1"/>
  <c r="J35" i="1" l="1"/>
  <c r="P35" i="1" s="1"/>
  <c r="AH13" i="1" s="1"/>
  <c r="AH61" i="1" s="1"/>
  <c r="K35" i="1"/>
  <c r="Q35" i="1" s="1"/>
  <c r="AI13" i="1" s="1"/>
  <c r="AI61" i="1" s="1"/>
  <c r="L35" i="1"/>
  <c r="R35" i="1" s="1"/>
  <c r="AJ13" i="1" s="1"/>
  <c r="AJ61" i="1" s="1"/>
  <c r="K42" i="1"/>
  <c r="Q42" i="1" s="1"/>
  <c r="AI20" i="1" s="1"/>
  <c r="AI68" i="1" s="1"/>
  <c r="K37" i="1"/>
  <c r="Q37" i="1" s="1"/>
  <c r="AI15" i="1" s="1"/>
  <c r="AI63" i="1" s="1"/>
  <c r="G16" i="1"/>
  <c r="I16" i="1"/>
  <c r="O16" i="1" s="1"/>
  <c r="H16" i="1"/>
  <c r="N16" i="1" s="1"/>
  <c r="G22" i="1"/>
  <c r="I22" i="1"/>
  <c r="O22" i="1" s="1"/>
  <c r="Y15" i="1" s="1"/>
  <c r="Y63" i="1" s="1"/>
  <c r="H22" i="1"/>
  <c r="N22" i="1" s="1"/>
  <c r="X15" i="1" s="1"/>
  <c r="X63" i="1" s="1"/>
  <c r="G29" i="1"/>
  <c r="H29" i="1"/>
  <c r="N29" i="1" s="1"/>
  <c r="AF7" i="1" s="1"/>
  <c r="AF55" i="1" s="1"/>
  <c r="I29" i="1"/>
  <c r="O29" i="1" s="1"/>
  <c r="AG7" i="1" s="1"/>
  <c r="AG55" i="1" s="1"/>
  <c r="G33" i="1"/>
  <c r="H33" i="1"/>
  <c r="N33" i="1" s="1"/>
  <c r="AF11" i="1" s="1"/>
  <c r="AF59" i="1" s="1"/>
  <c r="I33" i="1"/>
  <c r="O33" i="1" s="1"/>
  <c r="AG11" i="1" s="1"/>
  <c r="AG59" i="1" s="1"/>
  <c r="G38" i="1"/>
  <c r="I38" i="1"/>
  <c r="O38" i="1" s="1"/>
  <c r="AG16" i="1" s="1"/>
  <c r="AG64" i="1" s="1"/>
  <c r="H38" i="1"/>
  <c r="N38" i="1" s="1"/>
  <c r="AF16" i="1" s="1"/>
  <c r="AF64" i="1" s="1"/>
  <c r="G46" i="1"/>
  <c r="I46" i="1"/>
  <c r="O46" i="1" s="1"/>
  <c r="AG24" i="1" s="1"/>
  <c r="AG72" i="1" s="1"/>
  <c r="H46" i="1"/>
  <c r="N46" i="1" s="1"/>
  <c r="AF24" i="1" s="1"/>
  <c r="AF72" i="1" s="1"/>
  <c r="G48" i="1"/>
  <c r="I48" i="1"/>
  <c r="O48" i="1" s="1"/>
  <c r="AG26" i="1" s="1"/>
  <c r="AG74" i="1" s="1"/>
  <c r="H48" i="1"/>
  <c r="N48" i="1" s="1"/>
  <c r="AF26" i="1" s="1"/>
  <c r="AF74" i="1" s="1"/>
  <c r="G50" i="1"/>
  <c r="I50" i="1"/>
  <c r="O50" i="1" s="1"/>
  <c r="AG28" i="1" s="1"/>
  <c r="AG76" i="1" s="1"/>
  <c r="H50" i="1"/>
  <c r="N50" i="1" s="1"/>
  <c r="AF28" i="1" s="1"/>
  <c r="AF76" i="1" s="1"/>
  <c r="K62" i="1"/>
  <c r="Q62" i="1" s="1"/>
  <c r="AA25" i="1" s="1"/>
  <c r="AA73" i="1" s="1"/>
  <c r="H62" i="1"/>
  <c r="N62" i="1" s="1"/>
  <c r="X25" i="1" s="1"/>
  <c r="X73" i="1" s="1"/>
  <c r="I62" i="1"/>
  <c r="O62" i="1" s="1"/>
  <c r="Y25" i="1" s="1"/>
  <c r="Y73" i="1" s="1"/>
  <c r="L68" i="1"/>
  <c r="R68" i="1" s="1"/>
  <c r="AB28" i="1" s="1"/>
  <c r="AB76" i="1" s="1"/>
  <c r="I68" i="1"/>
  <c r="O68" i="1" s="1"/>
  <c r="Y28" i="1" s="1"/>
  <c r="Y76" i="1" s="1"/>
  <c r="H68" i="1"/>
  <c r="N68" i="1" s="1"/>
  <c r="X28" i="1" s="1"/>
  <c r="X76" i="1" s="1"/>
  <c r="G73" i="1"/>
  <c r="H73" i="1"/>
  <c r="N73" i="1" s="1"/>
  <c r="I73" i="1"/>
  <c r="O73" i="1" s="1"/>
  <c r="G59" i="1"/>
  <c r="H59" i="1"/>
  <c r="N59" i="1" s="1"/>
  <c r="X22" i="1" s="1"/>
  <c r="X70" i="1" s="1"/>
  <c r="I59" i="1"/>
  <c r="O59" i="1" s="1"/>
  <c r="Y22" i="1" s="1"/>
  <c r="Y70" i="1" s="1"/>
  <c r="K50" i="1"/>
  <c r="Q50" i="1" s="1"/>
  <c r="AI28" i="1" s="1"/>
  <c r="AI76" i="1" s="1"/>
  <c r="K48" i="1"/>
  <c r="Q48" i="1" s="1"/>
  <c r="AI26" i="1" s="1"/>
  <c r="AI74" i="1" s="1"/>
  <c r="I52" i="1"/>
  <c r="O52" i="1" s="1"/>
  <c r="Y18" i="1" s="1"/>
  <c r="Y66" i="1" s="1"/>
  <c r="H52" i="1"/>
  <c r="N52" i="1" s="1"/>
  <c r="X18" i="1" s="1"/>
  <c r="X66" i="1" s="1"/>
  <c r="G55" i="1"/>
  <c r="H55" i="1"/>
  <c r="N55" i="1" s="1"/>
  <c r="I55" i="1"/>
  <c r="O55" i="1" s="1"/>
  <c r="H11" i="1"/>
  <c r="N11" i="1" s="1"/>
  <c r="I11" i="1"/>
  <c r="O11" i="1" s="1"/>
  <c r="H13" i="1"/>
  <c r="N13" i="1" s="1"/>
  <c r="X9" i="1" s="1"/>
  <c r="X57" i="1" s="1"/>
  <c r="I13" i="1"/>
  <c r="O13" i="1" s="1"/>
  <c r="Y9" i="1" s="1"/>
  <c r="Y57" i="1" s="1"/>
  <c r="I20" i="1"/>
  <c r="O20" i="1" s="1"/>
  <c r="Y13" i="1" s="1"/>
  <c r="Y61" i="1" s="1"/>
  <c r="H20" i="1"/>
  <c r="N20" i="1" s="1"/>
  <c r="X13" i="1" s="1"/>
  <c r="X61" i="1" s="1"/>
  <c r="G12" i="1"/>
  <c r="I12" i="1"/>
  <c r="O12" i="1" s="1"/>
  <c r="Y8" i="1" s="1"/>
  <c r="Y56" i="1" s="1"/>
  <c r="H12" i="1"/>
  <c r="N12" i="1" s="1"/>
  <c r="X8" i="1" s="1"/>
  <c r="X56" i="1" s="1"/>
  <c r="G17" i="1"/>
  <c r="H17" i="1"/>
  <c r="N17" i="1" s="1"/>
  <c r="I17" i="1"/>
  <c r="O17" i="1" s="1"/>
  <c r="G23" i="1"/>
  <c r="H23" i="1"/>
  <c r="N23" i="1" s="1"/>
  <c r="I23" i="1"/>
  <c r="O23" i="1" s="1"/>
  <c r="L30" i="1"/>
  <c r="R30" i="1" s="1"/>
  <c r="AJ8" i="1" s="1"/>
  <c r="AJ56" i="1" s="1"/>
  <c r="I30" i="1"/>
  <c r="O30" i="1" s="1"/>
  <c r="AG8" i="1" s="1"/>
  <c r="AG56" i="1" s="1"/>
  <c r="H30" i="1"/>
  <c r="N30" i="1" s="1"/>
  <c r="AF8" i="1" s="1"/>
  <c r="AF56" i="1" s="1"/>
  <c r="L34" i="1"/>
  <c r="R34" i="1" s="1"/>
  <c r="AJ12" i="1" s="1"/>
  <c r="AJ60" i="1" s="1"/>
  <c r="I34" i="1"/>
  <c r="O34" i="1" s="1"/>
  <c r="AG12" i="1" s="1"/>
  <c r="AG60" i="1" s="1"/>
  <c r="H34" i="1"/>
  <c r="N34" i="1" s="1"/>
  <c r="AF12" i="1" s="1"/>
  <c r="AF60" i="1" s="1"/>
  <c r="J40" i="1"/>
  <c r="P40" i="1" s="1"/>
  <c r="AH18" i="1" s="1"/>
  <c r="AH66" i="1" s="1"/>
  <c r="I40" i="1"/>
  <c r="O40" i="1" s="1"/>
  <c r="AG18" i="1" s="1"/>
  <c r="AG66" i="1" s="1"/>
  <c r="H40" i="1"/>
  <c r="N40" i="1" s="1"/>
  <c r="AF18" i="1" s="1"/>
  <c r="AF66" i="1" s="1"/>
  <c r="G47" i="1"/>
  <c r="H47" i="1"/>
  <c r="N47" i="1" s="1"/>
  <c r="AF25" i="1" s="1"/>
  <c r="AF73" i="1" s="1"/>
  <c r="I47" i="1"/>
  <c r="O47" i="1" s="1"/>
  <c r="AG25" i="1" s="1"/>
  <c r="AG73" i="1" s="1"/>
  <c r="G43" i="1"/>
  <c r="H43" i="1"/>
  <c r="N43" i="1" s="1"/>
  <c r="AF21" i="1" s="1"/>
  <c r="AF69" i="1" s="1"/>
  <c r="I43" i="1"/>
  <c r="O43" i="1" s="1"/>
  <c r="AG21" i="1" s="1"/>
  <c r="AG69" i="1" s="1"/>
  <c r="G53" i="1"/>
  <c r="H53" i="1"/>
  <c r="N53" i="1" s="1"/>
  <c r="X19" i="1" s="1"/>
  <c r="X67" i="1" s="1"/>
  <c r="I53" i="1"/>
  <c r="O53" i="1" s="1"/>
  <c r="Y19" i="1" s="1"/>
  <c r="Y67" i="1" s="1"/>
  <c r="G64" i="1"/>
  <c r="I64" i="1"/>
  <c r="O64" i="1" s="1"/>
  <c r="H64" i="1"/>
  <c r="N64" i="1" s="1"/>
  <c r="G69" i="1"/>
  <c r="H69" i="1"/>
  <c r="N69" i="1" s="1"/>
  <c r="X29" i="1" s="1"/>
  <c r="X77" i="1" s="1"/>
  <c r="I69" i="1"/>
  <c r="O69" i="1" s="1"/>
  <c r="Y29" i="1" s="1"/>
  <c r="Y77" i="1" s="1"/>
  <c r="G74" i="1"/>
  <c r="H74" i="1"/>
  <c r="N74" i="1" s="1"/>
  <c r="X31" i="1" s="1"/>
  <c r="X79" i="1" s="1"/>
  <c r="I74" i="1"/>
  <c r="O74" i="1" s="1"/>
  <c r="Y31" i="1" s="1"/>
  <c r="Y79" i="1" s="1"/>
  <c r="G63" i="1"/>
  <c r="H63" i="1"/>
  <c r="N63" i="1" s="1"/>
  <c r="I63" i="1"/>
  <c r="O63" i="1" s="1"/>
  <c r="J74" i="1"/>
  <c r="P74" i="1" s="1"/>
  <c r="Z31" i="1" s="1"/>
  <c r="Z79" i="1" s="1"/>
  <c r="K64" i="1"/>
  <c r="Q64" i="1" s="1"/>
  <c r="L62" i="1"/>
  <c r="R62" i="1" s="1"/>
  <c r="AB25" i="1" s="1"/>
  <c r="AB73" i="1" s="1"/>
  <c r="L50" i="1"/>
  <c r="R50" i="1" s="1"/>
  <c r="AJ28" i="1" s="1"/>
  <c r="AJ76" i="1" s="1"/>
  <c r="K46" i="1"/>
  <c r="Q46" i="1" s="1"/>
  <c r="AI24" i="1" s="1"/>
  <c r="AI72" i="1" s="1"/>
  <c r="K40" i="1"/>
  <c r="Q40" i="1" s="1"/>
  <c r="AI18" i="1" s="1"/>
  <c r="AI66" i="1" s="1"/>
  <c r="I54" i="1"/>
  <c r="O54" i="1" s="1"/>
  <c r="Y20" i="1" s="1"/>
  <c r="Y68" i="1" s="1"/>
  <c r="H54" i="1"/>
  <c r="N54" i="1" s="1"/>
  <c r="X20" i="1" s="1"/>
  <c r="X68" i="1" s="1"/>
  <c r="G56" i="1"/>
  <c r="I56" i="1"/>
  <c r="O56" i="1" s="1"/>
  <c r="H56" i="1"/>
  <c r="N56" i="1" s="1"/>
  <c r="G6" i="1"/>
  <c r="I6" i="1"/>
  <c r="O6" i="1" s="1"/>
  <c r="Y5" i="1" s="1"/>
  <c r="Y53" i="1" s="1"/>
  <c r="H6" i="1"/>
  <c r="N6" i="1" s="1"/>
  <c r="X5" i="1" s="1"/>
  <c r="X53" i="1" s="1"/>
  <c r="J6" i="1"/>
  <c r="P6" i="1" s="1"/>
  <c r="Z5" i="1" s="1"/>
  <c r="Z53" i="1" s="1"/>
  <c r="G14" i="1"/>
  <c r="I14" i="1"/>
  <c r="O14" i="1" s="1"/>
  <c r="Y10" i="1" s="1"/>
  <c r="Y58" i="1" s="1"/>
  <c r="H14" i="1"/>
  <c r="N14" i="1" s="1"/>
  <c r="X10" i="1" s="1"/>
  <c r="X58" i="1" s="1"/>
  <c r="G25" i="1"/>
  <c r="H25" i="1"/>
  <c r="N25" i="1" s="1"/>
  <c r="I25" i="1"/>
  <c r="O25" i="1" s="1"/>
  <c r="G8" i="1"/>
  <c r="H8" i="1"/>
  <c r="N8" i="1" s="1"/>
  <c r="X7" i="1" s="1"/>
  <c r="X55" i="1" s="1"/>
  <c r="I8" i="1"/>
  <c r="O8" i="1" s="1"/>
  <c r="Y7" i="1" s="1"/>
  <c r="Y55" i="1" s="1"/>
  <c r="G19" i="1"/>
  <c r="H19" i="1"/>
  <c r="N19" i="1" s="1"/>
  <c r="X12" i="1" s="1"/>
  <c r="X60" i="1" s="1"/>
  <c r="I19" i="1"/>
  <c r="O19" i="1" s="1"/>
  <c r="Y12" i="1" s="1"/>
  <c r="Y60" i="1" s="1"/>
  <c r="G26" i="1"/>
  <c r="I26" i="1"/>
  <c r="O26" i="1" s="1"/>
  <c r="Y16" i="1" s="1"/>
  <c r="Y64" i="1" s="1"/>
  <c r="H26" i="1"/>
  <c r="N26" i="1" s="1"/>
  <c r="X16" i="1" s="1"/>
  <c r="X64" i="1" s="1"/>
  <c r="G31" i="1"/>
  <c r="H31" i="1"/>
  <c r="N31" i="1" s="1"/>
  <c r="AF9" i="1" s="1"/>
  <c r="AF57" i="1" s="1"/>
  <c r="I31" i="1"/>
  <c r="O31" i="1" s="1"/>
  <c r="AG9" i="1" s="1"/>
  <c r="AG57" i="1" s="1"/>
  <c r="G36" i="1"/>
  <c r="I36" i="1"/>
  <c r="O36" i="1" s="1"/>
  <c r="AG14" i="1" s="1"/>
  <c r="AG62" i="1" s="1"/>
  <c r="H36" i="1"/>
  <c r="N36" i="1" s="1"/>
  <c r="AF14" i="1" s="1"/>
  <c r="AF62" i="1" s="1"/>
  <c r="G41" i="1"/>
  <c r="H41" i="1"/>
  <c r="N41" i="1" s="1"/>
  <c r="AF19" i="1" s="1"/>
  <c r="AF67" i="1" s="1"/>
  <c r="I41" i="1"/>
  <c r="O41" i="1" s="1"/>
  <c r="AG19" i="1" s="1"/>
  <c r="AG67" i="1" s="1"/>
  <c r="G39" i="1"/>
  <c r="H39" i="1"/>
  <c r="N39" i="1" s="1"/>
  <c r="AF17" i="1" s="1"/>
  <c r="AF65" i="1" s="1"/>
  <c r="I39" i="1"/>
  <c r="O39" i="1" s="1"/>
  <c r="AG17" i="1" s="1"/>
  <c r="AG65" i="1" s="1"/>
  <c r="G45" i="1"/>
  <c r="H45" i="1"/>
  <c r="N45" i="1" s="1"/>
  <c r="AF23" i="1" s="1"/>
  <c r="AF71" i="1" s="1"/>
  <c r="I45" i="1"/>
  <c r="O45" i="1" s="1"/>
  <c r="AG23" i="1" s="1"/>
  <c r="AG71" i="1" s="1"/>
  <c r="L60" i="1"/>
  <c r="R60" i="1" s="1"/>
  <c r="AB23" i="1" s="1"/>
  <c r="AB71" i="1" s="1"/>
  <c r="I60" i="1"/>
  <c r="O60" i="1" s="1"/>
  <c r="Y23" i="1" s="1"/>
  <c r="Y71" i="1" s="1"/>
  <c r="H60" i="1"/>
  <c r="N60" i="1" s="1"/>
  <c r="X23" i="1" s="1"/>
  <c r="X71" i="1" s="1"/>
  <c r="G65" i="1"/>
  <c r="H65" i="1"/>
  <c r="N65" i="1" s="1"/>
  <c r="I65" i="1"/>
  <c r="O65" i="1" s="1"/>
  <c r="K70" i="1"/>
  <c r="Q70" i="1" s="1"/>
  <c r="AA30" i="1" s="1"/>
  <c r="AA78" i="1" s="1"/>
  <c r="H70" i="1"/>
  <c r="N70" i="1" s="1"/>
  <c r="X30" i="1" s="1"/>
  <c r="X78" i="1" s="1"/>
  <c r="I70" i="1"/>
  <c r="O70" i="1" s="1"/>
  <c r="Y30" i="1" s="1"/>
  <c r="Y78" i="1" s="1"/>
  <c r="G67" i="1"/>
  <c r="H67" i="1"/>
  <c r="N67" i="1" s="1"/>
  <c r="X27" i="1" s="1"/>
  <c r="X75" i="1" s="1"/>
  <c r="I67" i="1"/>
  <c r="O67" i="1" s="1"/>
  <c r="Y27" i="1" s="1"/>
  <c r="Y75" i="1" s="1"/>
  <c r="G62" i="1"/>
  <c r="L74" i="1"/>
  <c r="R74" i="1" s="1"/>
  <c r="AB31" i="1" s="1"/>
  <c r="AB79" i="1" s="1"/>
  <c r="K69" i="1"/>
  <c r="Q69" i="1" s="1"/>
  <c r="AA29" i="1" s="1"/>
  <c r="AA77" i="1" s="1"/>
  <c r="L64" i="1"/>
  <c r="R64" i="1" s="1"/>
  <c r="K59" i="1"/>
  <c r="Q59" i="1" s="1"/>
  <c r="AA22" i="1" s="1"/>
  <c r="AA70" i="1" s="1"/>
  <c r="L46" i="1"/>
  <c r="R46" i="1" s="1"/>
  <c r="AJ24" i="1" s="1"/>
  <c r="AJ72" i="1" s="1"/>
  <c r="L39" i="1"/>
  <c r="R39" i="1" s="1"/>
  <c r="AJ17" i="1" s="1"/>
  <c r="AJ65" i="1" s="1"/>
  <c r="K36" i="1"/>
  <c r="Q36" i="1" s="1"/>
  <c r="AI14" i="1" s="1"/>
  <c r="AI62" i="1" s="1"/>
  <c r="H58" i="1"/>
  <c r="N58" i="1" s="1"/>
  <c r="X21" i="1" s="1"/>
  <c r="X69" i="1" s="1"/>
  <c r="I58" i="1"/>
  <c r="O58" i="1" s="1"/>
  <c r="Y21" i="1" s="1"/>
  <c r="Y69" i="1" s="1"/>
  <c r="H57" i="1"/>
  <c r="N57" i="1" s="1"/>
  <c r="I57" i="1"/>
  <c r="O57" i="1" s="1"/>
  <c r="H9" i="1"/>
  <c r="N9" i="1" s="1"/>
  <c r="I9" i="1"/>
  <c r="O9" i="1" s="1"/>
  <c r="G18" i="1"/>
  <c r="I18" i="1"/>
  <c r="O18" i="1" s="1"/>
  <c r="H18" i="1"/>
  <c r="N18" i="1" s="1"/>
  <c r="G27" i="1"/>
  <c r="H27" i="1"/>
  <c r="N27" i="1" s="1"/>
  <c r="AF5" i="1" s="1"/>
  <c r="AF53" i="1" s="1"/>
  <c r="I27" i="1"/>
  <c r="O27" i="1" s="1"/>
  <c r="AG5" i="1" s="1"/>
  <c r="AG53" i="1" s="1"/>
  <c r="G15" i="1"/>
  <c r="H15" i="1"/>
  <c r="N15" i="1" s="1"/>
  <c r="X11" i="1" s="1"/>
  <c r="X59" i="1" s="1"/>
  <c r="I15" i="1"/>
  <c r="O15" i="1" s="1"/>
  <c r="Y11" i="1" s="1"/>
  <c r="Y59" i="1" s="1"/>
  <c r="G21" i="1"/>
  <c r="H21" i="1"/>
  <c r="N21" i="1" s="1"/>
  <c r="X14" i="1" s="1"/>
  <c r="X62" i="1" s="1"/>
  <c r="I21" i="1"/>
  <c r="O21" i="1" s="1"/>
  <c r="Y14" i="1" s="1"/>
  <c r="Y62" i="1" s="1"/>
  <c r="J28" i="1"/>
  <c r="P28" i="1" s="1"/>
  <c r="AH6" i="1" s="1"/>
  <c r="AH54" i="1" s="1"/>
  <c r="I28" i="1"/>
  <c r="O28" i="1" s="1"/>
  <c r="AG6" i="1" s="1"/>
  <c r="AG54" i="1" s="1"/>
  <c r="H28" i="1"/>
  <c r="N28" i="1" s="1"/>
  <c r="AF6" i="1" s="1"/>
  <c r="AF54" i="1" s="1"/>
  <c r="J32" i="1"/>
  <c r="P32" i="1" s="1"/>
  <c r="AH10" i="1" s="1"/>
  <c r="AH58" i="1" s="1"/>
  <c r="I32" i="1"/>
  <c r="O32" i="1" s="1"/>
  <c r="AG10" i="1" s="1"/>
  <c r="AG58" i="1" s="1"/>
  <c r="H32" i="1"/>
  <c r="N32" i="1" s="1"/>
  <c r="AF10" i="1" s="1"/>
  <c r="AF58" i="1" s="1"/>
  <c r="G37" i="1"/>
  <c r="H37" i="1"/>
  <c r="N37" i="1" s="1"/>
  <c r="AF15" i="1" s="1"/>
  <c r="AF63" i="1" s="1"/>
  <c r="I37" i="1"/>
  <c r="O37" i="1" s="1"/>
  <c r="AG15" i="1" s="1"/>
  <c r="AG63" i="1" s="1"/>
  <c r="L42" i="1"/>
  <c r="R42" i="1" s="1"/>
  <c r="AJ20" i="1" s="1"/>
  <c r="AJ68" i="1" s="1"/>
  <c r="I42" i="1"/>
  <c r="O42" i="1" s="1"/>
  <c r="AG20" i="1" s="1"/>
  <c r="AG68" i="1" s="1"/>
  <c r="H42" i="1"/>
  <c r="N42" i="1" s="1"/>
  <c r="AF20" i="1" s="1"/>
  <c r="AF68" i="1" s="1"/>
  <c r="L44" i="1"/>
  <c r="R44" i="1" s="1"/>
  <c r="AJ22" i="1" s="1"/>
  <c r="AJ70" i="1" s="1"/>
  <c r="I44" i="1"/>
  <c r="O44" i="1" s="1"/>
  <c r="AG22" i="1" s="1"/>
  <c r="AG70" i="1" s="1"/>
  <c r="H44" i="1"/>
  <c r="N44" i="1" s="1"/>
  <c r="AF22" i="1" s="1"/>
  <c r="AF70" i="1" s="1"/>
  <c r="G49" i="1"/>
  <c r="H49" i="1"/>
  <c r="N49" i="1" s="1"/>
  <c r="AF27" i="1" s="1"/>
  <c r="AF75" i="1" s="1"/>
  <c r="I49" i="1"/>
  <c r="O49" i="1" s="1"/>
  <c r="AG27" i="1" s="1"/>
  <c r="AG75" i="1" s="1"/>
  <c r="G61" i="1"/>
  <c r="H61" i="1"/>
  <c r="N61" i="1" s="1"/>
  <c r="X24" i="1" s="1"/>
  <c r="X72" i="1" s="1"/>
  <c r="I61" i="1"/>
  <c r="O61" i="1" s="1"/>
  <c r="Y24" i="1" s="1"/>
  <c r="Y72" i="1" s="1"/>
  <c r="G66" i="1"/>
  <c r="I66" i="1"/>
  <c r="O66" i="1" s="1"/>
  <c r="Y26" i="1" s="1"/>
  <c r="Y74" i="1" s="1"/>
  <c r="H66" i="1"/>
  <c r="N66" i="1" s="1"/>
  <c r="X26" i="1" s="1"/>
  <c r="X74" i="1" s="1"/>
  <c r="G72" i="1"/>
  <c r="I72" i="1"/>
  <c r="O72" i="1" s="1"/>
  <c r="H72" i="1"/>
  <c r="N72" i="1" s="1"/>
  <c r="G71" i="1"/>
  <c r="H71" i="1"/>
  <c r="N71" i="1" s="1"/>
  <c r="I71" i="1"/>
  <c r="O71" i="1" s="1"/>
  <c r="G44" i="1"/>
  <c r="J72" i="1"/>
  <c r="P72" i="1" s="1"/>
  <c r="L66" i="1"/>
  <c r="R66" i="1" s="1"/>
  <c r="AB26" i="1" s="1"/>
  <c r="AB74" i="1" s="1"/>
  <c r="K63" i="1"/>
  <c r="Q63" i="1" s="1"/>
  <c r="L59" i="1"/>
  <c r="R59" i="1" s="1"/>
  <c r="AB22" i="1" s="1"/>
  <c r="AB70" i="1" s="1"/>
  <c r="J48" i="1"/>
  <c r="P48" i="1" s="1"/>
  <c r="AH26" i="1" s="1"/>
  <c r="AH74" i="1" s="1"/>
  <c r="L45" i="1"/>
  <c r="R45" i="1" s="1"/>
  <c r="AJ23" i="1" s="1"/>
  <c r="AJ71" i="1" s="1"/>
  <c r="J41" i="1"/>
  <c r="P41" i="1" s="1"/>
  <c r="AH19" i="1" s="1"/>
  <c r="AH67" i="1" s="1"/>
  <c r="J37" i="1"/>
  <c r="P37" i="1" s="1"/>
  <c r="AH15" i="1" s="1"/>
  <c r="AH63" i="1" s="1"/>
  <c r="L36" i="1"/>
  <c r="R36" i="1" s="1"/>
  <c r="AJ14" i="1" s="1"/>
  <c r="AJ62" i="1" s="1"/>
  <c r="G51" i="1"/>
  <c r="H51" i="1"/>
  <c r="N51" i="1" s="1"/>
  <c r="X17" i="1" s="1"/>
  <c r="X65" i="1" s="1"/>
  <c r="I51" i="1"/>
  <c r="O51" i="1" s="1"/>
  <c r="Y17" i="1" s="1"/>
  <c r="Y65" i="1" s="1"/>
  <c r="H7" i="1"/>
  <c r="N7" i="1" s="1"/>
  <c r="X6" i="1" s="1"/>
  <c r="X54" i="1" s="1"/>
  <c r="I7" i="1"/>
  <c r="O7" i="1" s="1"/>
  <c r="Y6" i="1" s="1"/>
  <c r="Y54" i="1" s="1"/>
  <c r="G10" i="1"/>
  <c r="I10" i="1"/>
  <c r="O10" i="1" s="1"/>
  <c r="H10" i="1"/>
  <c r="N10" i="1" s="1"/>
  <c r="I24" i="1"/>
  <c r="O24" i="1" s="1"/>
  <c r="H24" i="1"/>
  <c r="N24" i="1" s="1"/>
  <c r="H35" i="1"/>
  <c r="N35" i="1" s="1"/>
  <c r="AF13" i="1" s="1"/>
  <c r="AF61" i="1" s="1"/>
  <c r="I35" i="1"/>
  <c r="O35" i="1" s="1"/>
  <c r="AG13" i="1" s="1"/>
  <c r="AG61" i="1" s="1"/>
  <c r="K33" i="1"/>
  <c r="Q33" i="1" s="1"/>
  <c r="AI11" i="1" s="1"/>
  <c r="AI59" i="1" s="1"/>
  <c r="J29" i="1"/>
  <c r="P29" i="1" s="1"/>
  <c r="AH7" i="1" s="1"/>
  <c r="AH55" i="1" s="1"/>
  <c r="J60" i="1"/>
  <c r="P60" i="1" s="1"/>
  <c r="Z23" i="1" s="1"/>
  <c r="Z71" i="1" s="1"/>
  <c r="G60" i="1"/>
  <c r="J65" i="1"/>
  <c r="P65" i="1" s="1"/>
  <c r="J61" i="1"/>
  <c r="P61" i="1" s="1"/>
  <c r="Z24" i="1" s="1"/>
  <c r="Z72" i="1" s="1"/>
  <c r="K60" i="1"/>
  <c r="Q60" i="1" s="1"/>
  <c r="AA23" i="1" s="1"/>
  <c r="AA71" i="1" s="1"/>
  <c r="J66" i="1"/>
  <c r="P66" i="1" s="1"/>
  <c r="Z26" i="1" s="1"/>
  <c r="Z74" i="1" s="1"/>
  <c r="K65" i="1"/>
  <c r="Q65" i="1" s="1"/>
  <c r="J62" i="1"/>
  <c r="P62" i="1" s="1"/>
  <c r="Z25" i="1" s="1"/>
  <c r="Z73" i="1" s="1"/>
  <c r="K61" i="1"/>
  <c r="Q61" i="1" s="1"/>
  <c r="AA24" i="1" s="1"/>
  <c r="AA72" i="1" s="1"/>
  <c r="K66" i="1"/>
  <c r="Q66" i="1" s="1"/>
  <c r="AA26" i="1" s="1"/>
  <c r="AA74" i="1" s="1"/>
  <c r="L65" i="1"/>
  <c r="R65" i="1" s="1"/>
  <c r="J63" i="1"/>
  <c r="P63" i="1" s="1"/>
  <c r="L61" i="1"/>
  <c r="R61" i="1" s="1"/>
  <c r="AB24" i="1" s="1"/>
  <c r="AB72" i="1" s="1"/>
  <c r="J59" i="1"/>
  <c r="P59" i="1" s="1"/>
  <c r="Z22" i="1" s="1"/>
  <c r="Z70" i="1" s="1"/>
  <c r="G70" i="1"/>
  <c r="L70" i="1"/>
  <c r="R70" i="1" s="1"/>
  <c r="AB30" i="1" s="1"/>
  <c r="AB78" i="1" s="1"/>
  <c r="J68" i="1"/>
  <c r="P68" i="1" s="1"/>
  <c r="Z28" i="1" s="1"/>
  <c r="Z76" i="1" s="1"/>
  <c r="K67" i="1"/>
  <c r="Q67" i="1" s="1"/>
  <c r="AA27" i="1" s="1"/>
  <c r="AA75" i="1" s="1"/>
  <c r="G68" i="1"/>
  <c r="J73" i="1"/>
  <c r="P73" i="1" s="1"/>
  <c r="K72" i="1"/>
  <c r="Q72" i="1" s="1"/>
  <c r="L71" i="1"/>
  <c r="R71" i="1" s="1"/>
  <c r="J69" i="1"/>
  <c r="P69" i="1" s="1"/>
  <c r="Z29" i="1" s="1"/>
  <c r="Z77" i="1" s="1"/>
  <c r="K68" i="1"/>
  <c r="Q68" i="1" s="1"/>
  <c r="AA28" i="1" s="1"/>
  <c r="AA76" i="1" s="1"/>
  <c r="L67" i="1"/>
  <c r="R67" i="1" s="1"/>
  <c r="AB27" i="1" s="1"/>
  <c r="AB75" i="1" s="1"/>
  <c r="K73" i="1"/>
  <c r="Q73" i="1" s="1"/>
  <c r="J70" i="1"/>
  <c r="P70" i="1" s="1"/>
  <c r="Z30" i="1" s="1"/>
  <c r="Z78" i="1" s="1"/>
  <c r="K74" i="1"/>
  <c r="Q74" i="1" s="1"/>
  <c r="AA31" i="1" s="1"/>
  <c r="AA79" i="1" s="1"/>
  <c r="L73" i="1"/>
  <c r="R73" i="1" s="1"/>
  <c r="J71" i="1"/>
  <c r="P71" i="1" s="1"/>
  <c r="L69" i="1"/>
  <c r="R69" i="1" s="1"/>
  <c r="AB29" i="1" s="1"/>
  <c r="AB77" i="1" s="1"/>
  <c r="J67" i="1"/>
  <c r="P67" i="1" s="1"/>
  <c r="Z27" i="1" s="1"/>
  <c r="Z75" i="1" s="1"/>
  <c r="J47" i="1"/>
  <c r="P47" i="1" s="1"/>
  <c r="AH25" i="1" s="1"/>
  <c r="AH73" i="1" s="1"/>
  <c r="J43" i="1"/>
  <c r="P43" i="1" s="1"/>
  <c r="AH21" i="1" s="1"/>
  <c r="AH69" i="1" s="1"/>
  <c r="K47" i="1"/>
  <c r="Q47" i="1" s="1"/>
  <c r="AI25" i="1" s="1"/>
  <c r="AI73" i="1" s="1"/>
  <c r="K43" i="1"/>
  <c r="Q43" i="1" s="1"/>
  <c r="AI21" i="1" s="1"/>
  <c r="AI69" i="1" s="1"/>
  <c r="J49" i="1"/>
  <c r="P49" i="1" s="1"/>
  <c r="AH27" i="1" s="1"/>
  <c r="AH75" i="1" s="1"/>
  <c r="L47" i="1"/>
  <c r="R47" i="1" s="1"/>
  <c r="AJ25" i="1" s="1"/>
  <c r="AJ73" i="1" s="1"/>
  <c r="J45" i="1"/>
  <c r="P45" i="1" s="1"/>
  <c r="AH23" i="1" s="1"/>
  <c r="AH71" i="1" s="1"/>
  <c r="K44" i="1"/>
  <c r="Q44" i="1" s="1"/>
  <c r="AI22" i="1" s="1"/>
  <c r="AI70" i="1" s="1"/>
  <c r="L43" i="1"/>
  <c r="R43" i="1" s="1"/>
  <c r="AJ21" i="1" s="1"/>
  <c r="AJ69" i="1" s="1"/>
  <c r="J50" i="1"/>
  <c r="P50" i="1" s="1"/>
  <c r="AH28" i="1" s="1"/>
  <c r="AH76" i="1" s="1"/>
  <c r="K49" i="1"/>
  <c r="Q49" i="1" s="1"/>
  <c r="AI27" i="1" s="1"/>
  <c r="AI75" i="1" s="1"/>
  <c r="L48" i="1"/>
  <c r="R48" i="1" s="1"/>
  <c r="AJ26" i="1" s="1"/>
  <c r="AJ74" i="1" s="1"/>
  <c r="J46" i="1"/>
  <c r="P46" i="1" s="1"/>
  <c r="AH24" i="1" s="1"/>
  <c r="AH72" i="1" s="1"/>
  <c r="K45" i="1"/>
  <c r="Q45" i="1" s="1"/>
  <c r="AI23" i="1" s="1"/>
  <c r="AI71" i="1" s="1"/>
  <c r="L40" i="1"/>
  <c r="R40" i="1" s="1"/>
  <c r="AJ18" i="1" s="1"/>
  <c r="AJ66" i="1" s="1"/>
  <c r="J38" i="1"/>
  <c r="P38" i="1" s="1"/>
  <c r="AH16" i="1" s="1"/>
  <c r="AH64" i="1" s="1"/>
  <c r="L41" i="1"/>
  <c r="R41" i="1" s="1"/>
  <c r="AJ19" i="1" s="1"/>
  <c r="AJ67" i="1" s="1"/>
  <c r="J39" i="1"/>
  <c r="P39" i="1" s="1"/>
  <c r="AH17" i="1" s="1"/>
  <c r="AH65" i="1" s="1"/>
  <c r="K38" i="1"/>
  <c r="Q38" i="1" s="1"/>
  <c r="AI16" i="1" s="1"/>
  <c r="AI64" i="1" s="1"/>
  <c r="G42" i="1"/>
  <c r="K39" i="1"/>
  <c r="Q39" i="1" s="1"/>
  <c r="AI17" i="1" s="1"/>
  <c r="AI65" i="1" s="1"/>
  <c r="L38" i="1"/>
  <c r="R38" i="1" s="1"/>
  <c r="AJ16" i="1" s="1"/>
  <c r="AJ64" i="1" s="1"/>
  <c r="J36" i="1"/>
  <c r="P36" i="1" s="1"/>
  <c r="AH14" i="1" s="1"/>
  <c r="AH62" i="1" s="1"/>
  <c r="K34" i="1"/>
  <c r="Q34" i="1" s="1"/>
  <c r="AI12" i="1" s="1"/>
  <c r="AI60" i="1" s="1"/>
  <c r="J30" i="1"/>
  <c r="P30" i="1" s="1"/>
  <c r="AH8" i="1" s="1"/>
  <c r="AH56" i="1" s="1"/>
  <c r="K28" i="1"/>
  <c r="Q28" i="1" s="1"/>
  <c r="AI6" i="1" s="1"/>
  <c r="AI54" i="1" s="1"/>
  <c r="G34" i="1"/>
  <c r="J33" i="1"/>
  <c r="P33" i="1" s="1"/>
  <c r="AH11" i="1" s="1"/>
  <c r="AH59" i="1" s="1"/>
  <c r="K30" i="1"/>
  <c r="Q30" i="1" s="1"/>
  <c r="AI8" i="1" s="1"/>
  <c r="AI56" i="1" s="1"/>
  <c r="G28" i="1"/>
  <c r="J34" i="1"/>
  <c r="P34" i="1" s="1"/>
  <c r="AH12" i="1" s="1"/>
  <c r="AH60" i="1" s="1"/>
  <c r="K32" i="1"/>
  <c r="Q32" i="1" s="1"/>
  <c r="AI10" i="1" s="1"/>
  <c r="AI58" i="1" s="1"/>
  <c r="K29" i="1"/>
  <c r="Q29" i="1" s="1"/>
  <c r="AI7" i="1" s="1"/>
  <c r="AI55" i="1" s="1"/>
  <c r="L31" i="1"/>
  <c r="R31" i="1" s="1"/>
  <c r="AJ9" i="1" s="1"/>
  <c r="AJ57" i="1" s="1"/>
  <c r="L32" i="1"/>
  <c r="R32" i="1" s="1"/>
  <c r="AJ10" i="1" s="1"/>
  <c r="AJ58" i="1" s="1"/>
  <c r="L28" i="1"/>
  <c r="R28" i="1" s="1"/>
  <c r="AJ6" i="1" s="1"/>
  <c r="AJ54" i="1" s="1"/>
  <c r="G32" i="1"/>
  <c r="L33" i="1"/>
  <c r="R33" i="1" s="1"/>
  <c r="AJ11" i="1" s="1"/>
  <c r="AJ59" i="1" s="1"/>
  <c r="J31" i="1"/>
  <c r="P31" i="1" s="1"/>
  <c r="AH9" i="1" s="1"/>
  <c r="AH57" i="1" s="1"/>
  <c r="L29" i="1"/>
  <c r="R29" i="1" s="1"/>
  <c r="AJ7" i="1" s="1"/>
  <c r="AJ55" i="1" s="1"/>
  <c r="G30" i="1"/>
  <c r="K31" i="1"/>
  <c r="Q31" i="1" s="1"/>
  <c r="AI9" i="1" s="1"/>
  <c r="AI57" i="1" s="1"/>
  <c r="L23" i="1"/>
  <c r="R23" i="1" s="1"/>
  <c r="K25" i="1"/>
  <c r="Q25" i="1" s="1"/>
  <c r="J21" i="1"/>
  <c r="P21" i="1" s="1"/>
  <c r="Z14" i="1" s="1"/>
  <c r="Z62" i="1" s="1"/>
  <c r="J25" i="1"/>
  <c r="P25" i="1" s="1"/>
  <c r="K21" i="1"/>
  <c r="Q21" i="1" s="1"/>
  <c r="AA14" i="1" s="1"/>
  <c r="AA62" i="1" s="1"/>
  <c r="G20" i="1"/>
  <c r="K20" i="1"/>
  <c r="Q20" i="1" s="1"/>
  <c r="AA13" i="1" s="1"/>
  <c r="AA61" i="1" s="1"/>
  <c r="J20" i="1"/>
  <c r="P20" i="1" s="1"/>
  <c r="Z13" i="1" s="1"/>
  <c r="Z61" i="1" s="1"/>
  <c r="L20" i="1"/>
  <c r="R20" i="1" s="1"/>
  <c r="AB13" i="1" s="1"/>
  <c r="AB61" i="1" s="1"/>
  <c r="G24" i="1"/>
  <c r="K24" i="1"/>
  <c r="Q24" i="1" s="1"/>
  <c r="J24" i="1"/>
  <c r="P24" i="1" s="1"/>
  <c r="L24" i="1"/>
  <c r="R24" i="1" s="1"/>
  <c r="L27" i="1"/>
  <c r="R27" i="1" s="1"/>
  <c r="AJ5" i="1" s="1"/>
  <c r="AJ53" i="1" s="1"/>
  <c r="J26" i="1"/>
  <c r="P26" i="1" s="1"/>
  <c r="Z16" i="1" s="1"/>
  <c r="Z64" i="1" s="1"/>
  <c r="J22" i="1"/>
  <c r="P22" i="1" s="1"/>
  <c r="Z15" i="1" s="1"/>
  <c r="Z63" i="1" s="1"/>
  <c r="J27" i="1"/>
  <c r="P27" i="1" s="1"/>
  <c r="AH5" i="1" s="1"/>
  <c r="AH53" i="1" s="1"/>
  <c r="K26" i="1"/>
  <c r="Q26" i="1" s="1"/>
  <c r="AA16" i="1" s="1"/>
  <c r="AA64" i="1" s="1"/>
  <c r="L25" i="1"/>
  <c r="R25" i="1" s="1"/>
  <c r="J23" i="1"/>
  <c r="P23" i="1" s="1"/>
  <c r="K22" i="1"/>
  <c r="Q22" i="1" s="1"/>
  <c r="AA15" i="1" s="1"/>
  <c r="AA63" i="1" s="1"/>
  <c r="L21" i="1"/>
  <c r="R21" i="1" s="1"/>
  <c r="AB14" i="1" s="1"/>
  <c r="AB62" i="1" s="1"/>
  <c r="K27" i="1"/>
  <c r="Q27" i="1" s="1"/>
  <c r="AI5" i="1" s="1"/>
  <c r="AI53" i="1" s="1"/>
  <c r="L26" i="1"/>
  <c r="R26" i="1" s="1"/>
  <c r="AB16" i="1" s="1"/>
  <c r="AB64" i="1" s="1"/>
  <c r="K23" i="1"/>
  <c r="Q23" i="1" s="1"/>
  <c r="L22" i="1"/>
  <c r="R22" i="1" s="1"/>
  <c r="AB15" i="1" s="1"/>
  <c r="AB63" i="1" s="1"/>
  <c r="L19" i="1"/>
  <c r="R19" i="1" s="1"/>
  <c r="AB12" i="1" s="1"/>
  <c r="AB60" i="1" s="1"/>
  <c r="J15" i="1"/>
  <c r="P15" i="1" s="1"/>
  <c r="Z11" i="1" s="1"/>
  <c r="Z59" i="1" s="1"/>
  <c r="L14" i="1"/>
  <c r="R14" i="1" s="1"/>
  <c r="AB10" i="1" s="1"/>
  <c r="AB58" i="1" s="1"/>
  <c r="K18" i="1"/>
  <c r="Q18" i="1" s="1"/>
  <c r="K15" i="1"/>
  <c r="Q15" i="1" s="1"/>
  <c r="AA11" i="1" s="1"/>
  <c r="AA59" i="1" s="1"/>
  <c r="J19" i="1"/>
  <c r="P19" i="1" s="1"/>
  <c r="Z12" i="1" s="1"/>
  <c r="Z60" i="1" s="1"/>
  <c r="L18" i="1"/>
  <c r="R18" i="1" s="1"/>
  <c r="L15" i="1"/>
  <c r="R15" i="1" s="1"/>
  <c r="AB11" i="1" s="1"/>
  <c r="AB59" i="1" s="1"/>
  <c r="K19" i="1"/>
  <c r="Q19" i="1" s="1"/>
  <c r="AA12" i="1" s="1"/>
  <c r="AA60" i="1" s="1"/>
  <c r="L17" i="1"/>
  <c r="R17" i="1" s="1"/>
  <c r="K14" i="1"/>
  <c r="Q14" i="1" s="1"/>
  <c r="AA10" i="1" s="1"/>
  <c r="AA58" i="1" s="1"/>
  <c r="G13" i="1"/>
  <c r="K13" i="1"/>
  <c r="Q13" i="1" s="1"/>
  <c r="AA9" i="1" s="1"/>
  <c r="AA57" i="1" s="1"/>
  <c r="J13" i="1"/>
  <c r="P13" i="1" s="1"/>
  <c r="Z9" i="1" s="1"/>
  <c r="Z57" i="1" s="1"/>
  <c r="L13" i="1"/>
  <c r="R13" i="1" s="1"/>
  <c r="AB9" i="1" s="1"/>
  <c r="AB57" i="1" s="1"/>
  <c r="J16" i="1"/>
  <c r="P16" i="1" s="1"/>
  <c r="J17" i="1"/>
  <c r="P17" i="1" s="1"/>
  <c r="K16" i="1"/>
  <c r="Q16" i="1" s="1"/>
  <c r="J18" i="1"/>
  <c r="P18" i="1" s="1"/>
  <c r="K17" i="1"/>
  <c r="Q17" i="1" s="1"/>
  <c r="L16" i="1"/>
  <c r="R16" i="1" s="1"/>
  <c r="J14" i="1"/>
  <c r="P14" i="1" s="1"/>
  <c r="Z10" i="1" s="1"/>
  <c r="Z58" i="1" s="1"/>
  <c r="K12" i="1"/>
  <c r="Q12" i="1" s="1"/>
  <c r="AA8" i="1" s="1"/>
  <c r="AA56" i="1" s="1"/>
  <c r="J8" i="1"/>
  <c r="P8" i="1" s="1"/>
  <c r="Z7" i="1" s="1"/>
  <c r="Z55" i="1" s="1"/>
  <c r="K8" i="1"/>
  <c r="Q8" i="1" s="1"/>
  <c r="AA7" i="1" s="1"/>
  <c r="AA55" i="1" s="1"/>
  <c r="J12" i="1"/>
  <c r="P12" i="1" s="1"/>
  <c r="Z8" i="1" s="1"/>
  <c r="Z56" i="1" s="1"/>
  <c r="G9" i="1"/>
  <c r="L9" i="1"/>
  <c r="R9" i="1" s="1"/>
  <c r="K9" i="1"/>
  <c r="Q9" i="1" s="1"/>
  <c r="J9" i="1"/>
  <c r="P9" i="1" s="1"/>
  <c r="G7" i="1"/>
  <c r="J7" i="1"/>
  <c r="P7" i="1" s="1"/>
  <c r="Z6" i="1" s="1"/>
  <c r="Z54" i="1" s="1"/>
  <c r="K7" i="1"/>
  <c r="Q7" i="1" s="1"/>
  <c r="AA6" i="1" s="1"/>
  <c r="AA54" i="1" s="1"/>
  <c r="L7" i="1"/>
  <c r="R7" i="1" s="1"/>
  <c r="AB6" i="1" s="1"/>
  <c r="AB54" i="1" s="1"/>
  <c r="G11" i="1"/>
  <c r="J11" i="1"/>
  <c r="P11" i="1" s="1"/>
  <c r="L11" i="1"/>
  <c r="R11" i="1" s="1"/>
  <c r="K11" i="1"/>
  <c r="Q11" i="1" s="1"/>
  <c r="K6" i="1"/>
  <c r="Q6" i="1" s="1"/>
  <c r="AA5" i="1" s="1"/>
  <c r="AA53" i="1" s="1"/>
  <c r="L10" i="1"/>
  <c r="R10" i="1" s="1"/>
  <c r="L6" i="1"/>
  <c r="R6" i="1" s="1"/>
  <c r="AB5" i="1" s="1"/>
  <c r="AB53" i="1" s="1"/>
  <c r="L8" i="1"/>
  <c r="R8" i="1" s="1"/>
  <c r="AB7" i="1" s="1"/>
  <c r="AB55" i="1" s="1"/>
  <c r="L12" i="1"/>
  <c r="R12" i="1" s="1"/>
  <c r="AB8" i="1" s="1"/>
  <c r="AB56" i="1" s="1"/>
  <c r="J10" i="1"/>
  <c r="P10" i="1" s="1"/>
  <c r="K10" i="1"/>
  <c r="Q10" i="1" s="1"/>
  <c r="G57" i="1"/>
  <c r="L57" i="1"/>
  <c r="R57" i="1" s="1"/>
  <c r="L51" i="1"/>
  <c r="R51" i="1" s="1"/>
  <c r="AB17" i="1" s="1"/>
  <c r="AB65" i="1" s="1"/>
  <c r="J57" i="1"/>
  <c r="P57" i="1" s="1"/>
  <c r="J53" i="1"/>
  <c r="P53" i="1" s="1"/>
  <c r="Z19" i="1" s="1"/>
  <c r="Z67" i="1" s="1"/>
  <c r="J52" i="1"/>
  <c r="P52" i="1" s="1"/>
  <c r="Z18" i="1" s="1"/>
  <c r="Z66" i="1" s="1"/>
  <c r="K52" i="1"/>
  <c r="Q52" i="1" s="1"/>
  <c r="AA18" i="1" s="1"/>
  <c r="AA66" i="1" s="1"/>
  <c r="G52" i="1"/>
  <c r="L52" i="1"/>
  <c r="R52" i="1" s="1"/>
  <c r="AB18" i="1" s="1"/>
  <c r="AB66" i="1" s="1"/>
  <c r="L54" i="1"/>
  <c r="R54" i="1" s="1"/>
  <c r="AB20" i="1" s="1"/>
  <c r="AB68" i="1" s="1"/>
  <c r="K54" i="1"/>
  <c r="Q54" i="1" s="1"/>
  <c r="AA20" i="1" s="1"/>
  <c r="AA68" i="1" s="1"/>
  <c r="J54" i="1"/>
  <c r="P54" i="1" s="1"/>
  <c r="Z20" i="1" s="1"/>
  <c r="Z68" i="1" s="1"/>
  <c r="G54" i="1"/>
  <c r="G58" i="1"/>
  <c r="L58" i="1"/>
  <c r="R58" i="1" s="1"/>
  <c r="AB21" i="1" s="1"/>
  <c r="AB69" i="1" s="1"/>
  <c r="K58" i="1"/>
  <c r="Q58" i="1" s="1"/>
  <c r="AA21" i="1" s="1"/>
  <c r="AA69" i="1" s="1"/>
  <c r="J58" i="1"/>
  <c r="P58" i="1" s="1"/>
  <c r="Z21" i="1" s="1"/>
  <c r="Z69" i="1" s="1"/>
  <c r="K56" i="1"/>
  <c r="Q56" i="1" s="1"/>
  <c r="K57" i="1"/>
  <c r="Q57" i="1" s="1"/>
  <c r="L56" i="1"/>
  <c r="R56" i="1" s="1"/>
  <c r="K53" i="1"/>
  <c r="Q53" i="1" s="1"/>
  <c r="AA19" i="1" s="1"/>
  <c r="AA67" i="1" s="1"/>
  <c r="L55" i="1"/>
  <c r="R55" i="1" s="1"/>
  <c r="J55" i="1"/>
  <c r="P55" i="1" s="1"/>
  <c r="L53" i="1"/>
  <c r="R53" i="1" s="1"/>
  <c r="AB19" i="1" s="1"/>
  <c r="AB67" i="1" s="1"/>
  <c r="J51" i="1"/>
  <c r="P51" i="1" s="1"/>
  <c r="Z17" i="1" s="1"/>
  <c r="Z65" i="1" s="1"/>
  <c r="J56" i="1"/>
  <c r="P56" i="1" s="1"/>
  <c r="K55" i="1"/>
  <c r="Q55" i="1" s="1"/>
  <c r="K51" i="1"/>
  <c r="Q51" i="1" s="1"/>
  <c r="AA17" i="1" s="1"/>
  <c r="AA65" i="1" s="1"/>
</calcChain>
</file>

<file path=xl/sharedStrings.xml><?xml version="1.0" encoding="utf-8"?>
<sst xmlns="http://schemas.openxmlformats.org/spreadsheetml/2006/main" count="182" uniqueCount="47">
  <si>
    <t>Resolution</t>
  </si>
  <si>
    <t>FPS</t>
  </si>
  <si>
    <t>Bitrates
(KB/s)</t>
  </si>
  <si>
    <t>녹화 file
size (MB)</t>
  </si>
  <si>
    <t>Quality</t>
    <phoneticPr fontId="1" type="noConversion"/>
  </si>
  <si>
    <t>FHD</t>
    <phoneticPr fontId="1" type="noConversion"/>
  </si>
  <si>
    <t>Standard</t>
    <phoneticPr fontId="1" type="noConversion"/>
  </si>
  <si>
    <t>High</t>
    <phoneticPr fontId="1" type="noConversion"/>
  </si>
  <si>
    <t>Super</t>
    <phoneticPr fontId="1" type="noConversion"/>
  </si>
  <si>
    <t>720P</t>
    <phoneticPr fontId="1" type="noConversion"/>
  </si>
  <si>
    <t>VGA</t>
    <phoneticPr fontId="1" type="noConversion"/>
  </si>
  <si>
    <t>SD Size(GB)</t>
    <phoneticPr fontId="1" type="noConversion"/>
  </si>
  <si>
    <t>VT2000 Data Size</t>
    <phoneticPr fontId="1" type="noConversion"/>
  </si>
  <si>
    <t>2015.11.16</t>
    <phoneticPr fontId="1" type="noConversion"/>
  </si>
  <si>
    <t>RECORDING TIME TABLE</t>
    <phoneticPr fontId="2" type="noConversion"/>
  </si>
  <si>
    <t>Resolution</t>
    <phoneticPr fontId="2" type="noConversion"/>
  </si>
  <si>
    <t>Quality</t>
    <phoneticPr fontId="1" type="noConversion"/>
  </si>
  <si>
    <t>FPS</t>
    <phoneticPr fontId="2" type="noConversion"/>
  </si>
  <si>
    <t>128GB</t>
    <phoneticPr fontId="1" type="noConversion"/>
  </si>
  <si>
    <t>64GB</t>
    <phoneticPr fontId="1" type="noConversion"/>
  </si>
  <si>
    <t>32GB</t>
    <phoneticPr fontId="1" type="noConversion"/>
  </si>
  <si>
    <t>16GB</t>
    <phoneticPr fontId="1" type="noConversion"/>
  </si>
  <si>
    <t>8GB</t>
    <phoneticPr fontId="2" type="noConversion"/>
  </si>
  <si>
    <t>1080p HD
(1920x1080)</t>
    <phoneticPr fontId="2" type="noConversion"/>
  </si>
  <si>
    <t>Standard</t>
    <phoneticPr fontId="1" type="noConversion"/>
  </si>
  <si>
    <t>720p
(1280x720)</t>
    <phoneticPr fontId="2" type="noConversion"/>
  </si>
  <si>
    <t>High</t>
    <phoneticPr fontId="1" type="noConversion"/>
  </si>
  <si>
    <t>Super</t>
    <phoneticPr fontId="1" type="noConversion"/>
  </si>
  <si>
    <t>VGA
(640x480)</t>
    <phoneticPr fontId="2" type="noConversion"/>
  </si>
  <si>
    <t>2016.05.02</t>
    <phoneticPr fontId="1" type="noConversion"/>
  </si>
  <si>
    <t>hours</t>
    <phoneticPr fontId="1" type="noConversion"/>
  </si>
  <si>
    <t>mins</t>
    <phoneticPr fontId="1" type="noConversion"/>
  </si>
  <si>
    <t>Event</t>
  </si>
  <si>
    <t>Normal</t>
  </si>
  <si>
    <t>Event Only</t>
  </si>
  <si>
    <t>Normal Only</t>
  </si>
  <si>
    <t>Dual</t>
  </si>
  <si>
    <t>166 hours</t>
  </si>
  <si>
    <t>Record Mode</t>
    <phoneticPr fontId="1" type="noConversion"/>
  </si>
  <si>
    <t>Max Redording File</t>
    <phoneticPr fontId="1" type="noConversion"/>
  </si>
  <si>
    <t>Max Recording Time</t>
    <phoneticPr fontId="1" type="noConversion"/>
  </si>
  <si>
    <t>Storage Allocation</t>
    <phoneticPr fontId="1" type="noConversion"/>
  </si>
  <si>
    <t>Event File : 3 Minutes</t>
    <phoneticPr fontId="1" type="noConversion"/>
  </si>
  <si>
    <t>Normal File : 10 Minutes</t>
    <phoneticPr fontId="1" type="noConversion"/>
  </si>
  <si>
    <t>Max number of recording file : 1000</t>
    <phoneticPr fontId="1" type="noConversion"/>
  </si>
  <si>
    <t>Max time of recording : 166hours ( 1000 * 10mins/60 = 166.7)</t>
    <phoneticPr fontId="1" type="noConversion"/>
  </si>
  <si>
    <t>VT2000 RECORDING TIME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</si>
</sst>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_);\(0\)"/>
    <numFmt numFmtId="165" formatCode="#0.0\ &quot;KB&quot;"/>
    <numFmt numFmtId="166" formatCode="#0.0\ &quot;MB&quot;"/>
    <numFmt numFmtId="167" formatCode="#\ &quot;KB&quot;"/>
    <numFmt numFmtId="168" formatCode="0\ &quot;hours&quot;"/>
    <numFmt numFmtId="169" formatCode="#0\ &quot;hours&quot;"/>
    <numFmt numFmtId="170" formatCode="#0\ &quot;mins&quot;"/>
  </numFmts>
  <fonts count="13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0C2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thick">
        <color rgb="FF000000"/>
      </right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4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167" fontId="6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8" fontId="10" fillId="3" borderId="1" xfId="0" applyNumberFormat="1" applyFont="1" applyFill="1" applyBorder="1" applyAlignment="1">
      <alignment horizontal="right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168" fontId="10" fillId="3" borderId="4" xfId="0" applyNumberFormat="1" applyFont="1" applyFill="1" applyBorder="1" applyAlignment="1">
      <alignment horizontal="right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9" fillId="3" borderId="0" xfId="1" applyFont="1" applyFill="1" applyBorder="1" applyAlignment="1">
      <alignment vertical="center" wrapText="1"/>
    </xf>
    <xf numFmtId="0" fontId="9" fillId="3" borderId="0" xfId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168" fontId="10" fillId="3" borderId="0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>
      <alignment vertical="center"/>
    </xf>
    <xf numFmtId="165" fontId="5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70" fontId="5" fillId="0" borderId="1" xfId="0" applyNumberFormat="1" applyFont="1" applyBorder="1" applyAlignment="1">
      <alignment horizontal="right" vertical="center"/>
    </xf>
    <xf numFmtId="169" fontId="5" fillId="0" borderId="1" xfId="0" applyNumberFormat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Fill="1" applyBorder="1" applyAlignment="1">
      <alignment horizontal="center" vertical="center"/>
    </xf>
    <xf numFmtId="164" fontId="10" fillId="0" borderId="16" xfId="0" applyNumberFormat="1" applyFont="1" applyFill="1" applyBorder="1">
      <alignment vertical="center"/>
    </xf>
    <xf numFmtId="165" fontId="5" fillId="0" borderId="17" xfId="0" applyNumberFormat="1" applyFont="1" applyBorder="1" applyAlignment="1">
      <alignment horizontal="right" vertical="center"/>
    </xf>
    <xf numFmtId="166" fontId="5" fillId="0" borderId="17" xfId="0" applyNumberFormat="1" applyFont="1" applyBorder="1" applyAlignment="1">
      <alignment horizontal="right" vertical="center"/>
    </xf>
    <xf numFmtId="170" fontId="5" fillId="0" borderId="17" xfId="0" applyNumberFormat="1" applyFont="1" applyBorder="1" applyAlignment="1">
      <alignment horizontal="right" vertical="center"/>
    </xf>
    <xf numFmtId="169" fontId="5" fillId="0" borderId="17" xfId="0" applyNumberFormat="1" applyFont="1" applyBorder="1">
      <alignment vertical="center"/>
    </xf>
    <xf numFmtId="165" fontId="5" fillId="0" borderId="5" xfId="0" applyNumberFormat="1" applyFont="1" applyBorder="1" applyAlignment="1">
      <alignment horizontal="right" vertical="center"/>
    </xf>
    <xf numFmtId="166" fontId="5" fillId="0" borderId="5" xfId="0" applyNumberFormat="1" applyFont="1" applyBorder="1" applyAlignment="1">
      <alignment horizontal="right" vertical="center"/>
    </xf>
    <xf numFmtId="170" fontId="5" fillId="0" borderId="5" xfId="0" applyNumberFormat="1" applyFont="1" applyBorder="1" applyAlignment="1">
      <alignment horizontal="right" vertical="center"/>
    </xf>
    <xf numFmtId="169" fontId="5" fillId="0" borderId="5" xfId="0" applyNumberFormat="1" applyFont="1" applyBorder="1">
      <alignment vertical="center"/>
    </xf>
    <xf numFmtId="0" fontId="5" fillId="0" borderId="14" xfId="0" applyFont="1" applyBorder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5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9" fontId="12" fillId="0" borderId="27" xfId="0" applyNumberFormat="1" applyFont="1" applyBorder="1" applyAlignment="1">
      <alignment horizontal="center" vertical="center" wrapText="1"/>
    </xf>
    <xf numFmtId="9" fontId="12" fillId="0" borderId="28" xfId="0" applyNumberFormat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9" fontId="12" fillId="0" borderId="30" xfId="0" applyNumberFormat="1" applyFont="1" applyBorder="1" applyAlignment="1">
      <alignment horizontal="center" vertical="center" wrapText="1"/>
    </xf>
    <xf numFmtId="9" fontId="12" fillId="0" borderId="31" xfId="0" applyNumberFormat="1" applyFont="1" applyBorder="1" applyAlignment="1">
      <alignment horizontal="center" vertical="center" wrapText="1"/>
    </xf>
    <xf numFmtId="169" fontId="12" fillId="0" borderId="24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/>
    </xf>
    <xf numFmtId="0" fontId="5" fillId="0" borderId="0" xfId="0" applyFont="1" applyBorder="1">
      <alignment vertical="center"/>
    </xf>
    <xf numFmtId="166" fontId="5" fillId="0" borderId="14" xfId="0" applyNumberFormat="1" applyFont="1" applyBorder="1" applyAlignment="1">
      <alignment horizontal="right" vertical="center"/>
    </xf>
    <xf numFmtId="164" fontId="10" fillId="0" borderId="11" xfId="0" applyNumberFormat="1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Fill="1" applyBorder="1" applyAlignment="1">
      <alignment horizontal="center" vertical="center"/>
    </xf>
    <xf numFmtId="164" fontId="10" fillId="0" borderId="12" xfId="0" applyNumberFormat="1" applyFont="1" applyFill="1" applyBorder="1">
      <alignment vertical="center"/>
    </xf>
  </cellXfs>
  <cellStyles count="2">
    <cellStyle name="Normal" xfId="0" builtinId="0"/>
    <cellStyle name="표준_Sheet1" xfId="1"/>
  </cellStyles>
  <dxfs count="0"/>
  <tableStyles count="0" defaultTableStyle="TableStyleMedium2" defaultPivotStyle="PivotStyleLight16"/>
  <colors>
    <mruColors>
      <color rgb="FF000C29"/>
      <color rgb="FF377DC1"/>
      <color rgb="FF0F3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142876</xdr:rowOff>
    </xdr:from>
    <xdr:to>
      <xdr:col>4</xdr:col>
      <xdr:colOff>581025</xdr:colOff>
      <xdr:row>0</xdr:row>
      <xdr:rowOff>334182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2876"/>
          <a:ext cx="2209800" cy="191306"/>
        </a:xfrm>
        <a:prstGeom prst="rect">
          <a:avLst/>
        </a:prstGeom>
      </xdr:spPr>
    </xdr:pic>
    <xdr:clientData/>
  </xdr:twoCellAnchor>
  <xdr:twoCellAnchor editAs="oneCell">
    <xdr:from>
      <xdr:col>5</xdr:col>
      <xdr:colOff>191988</xdr:colOff>
      <xdr:row>0</xdr:row>
      <xdr:rowOff>66676</xdr:rowOff>
    </xdr:from>
    <xdr:to>
      <xdr:col>6</xdr:col>
      <xdr:colOff>45541</xdr:colOff>
      <xdr:row>0</xdr:row>
      <xdr:rowOff>409576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1813" y="66676"/>
          <a:ext cx="539353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</xdr:colOff>
      <xdr:row>48</xdr:row>
      <xdr:rowOff>142875</xdr:rowOff>
    </xdr:from>
    <xdr:to>
      <xdr:col>23</xdr:col>
      <xdr:colOff>476250</xdr:colOff>
      <xdr:row>48</xdr:row>
      <xdr:rowOff>334181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6825" y="9848850"/>
          <a:ext cx="2209800" cy="191306"/>
        </a:xfrm>
        <a:prstGeom prst="rect">
          <a:avLst/>
        </a:prstGeom>
      </xdr:spPr>
    </xdr:pic>
    <xdr:clientData/>
  </xdr:twoCellAnchor>
  <xdr:twoCellAnchor editAs="oneCell">
    <xdr:from>
      <xdr:col>24</xdr:col>
      <xdr:colOff>125313</xdr:colOff>
      <xdr:row>48</xdr:row>
      <xdr:rowOff>66675</xdr:rowOff>
    </xdr:from>
    <xdr:to>
      <xdr:col>24</xdr:col>
      <xdr:colOff>664666</xdr:colOff>
      <xdr:row>48</xdr:row>
      <xdr:rowOff>409575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3388" y="9772650"/>
          <a:ext cx="539353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6"/>
  <sheetViews>
    <sheetView tabSelected="1" view="pageBreakPreview" zoomScaleNormal="93" zoomScaleSheetLayoutView="100" workbookViewId="0">
      <selection activeCell="S26" sqref="S26"/>
    </sheetView>
  </sheetViews>
  <sheetFormatPr defaultColWidth="9" defaultRowHeight="14.25"/>
  <cols>
    <col min="1" max="1" width="9" style="2"/>
    <col min="2" max="2" width="13" style="2" customWidth="1"/>
    <col min="3" max="3" width="8.42578125" style="2" bestFit="1" customWidth="1"/>
    <col min="4" max="4" width="5" style="2" bestFit="1" customWidth="1"/>
    <col min="5" max="6" width="10.28515625" style="2" bestFit="1" customWidth="1"/>
    <col min="7" max="7" width="12.5703125" style="2" bestFit="1" customWidth="1"/>
    <col min="8" max="8" width="10.28515625" style="2" bestFit="1" customWidth="1"/>
    <col min="9" max="9" width="10" style="2" bestFit="1" customWidth="1"/>
    <col min="10" max="10" width="11.42578125" style="2" bestFit="1" customWidth="1"/>
    <col min="11" max="11" width="8.42578125" style="2" bestFit="1" customWidth="1"/>
    <col min="12" max="12" width="7.42578125" style="2" customWidth="1"/>
    <col min="13" max="13" width="10.28515625" style="2" bestFit="1" customWidth="1"/>
    <col min="14" max="14" width="11.140625" style="2" customWidth="1"/>
    <col min="15" max="17" width="11.140625" style="2" bestFit="1" customWidth="1"/>
    <col min="18" max="16384" width="9" style="2"/>
  </cols>
  <sheetData>
    <row r="1" spans="2:18" ht="51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3.25" customHeight="1">
      <c r="B2" s="76" t="s">
        <v>46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1"/>
    </row>
    <row r="3" spans="2:18" ht="15.75" customHeight="1">
      <c r="B3" s="3"/>
      <c r="C3" s="3"/>
      <c r="D3" s="4"/>
      <c r="E3" s="4"/>
      <c r="F3" s="4"/>
      <c r="G3" s="4"/>
      <c r="H3" s="4"/>
      <c r="I3" s="4"/>
      <c r="J3" s="1"/>
      <c r="K3" s="1"/>
      <c r="L3" s="1"/>
      <c r="M3" s="1"/>
      <c r="N3" s="1"/>
      <c r="O3" s="1"/>
      <c r="P3" s="1"/>
      <c r="Q3" s="1"/>
      <c r="R3" s="1"/>
    </row>
    <row r="4" spans="2:18" ht="15">
      <c r="B4" s="5" t="s">
        <v>15</v>
      </c>
      <c r="C4" s="5" t="s">
        <v>16</v>
      </c>
      <c r="D4" s="6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5" t="s">
        <v>15</v>
      </c>
      <c r="K4" s="5" t="s">
        <v>16</v>
      </c>
      <c r="L4" s="6" t="s">
        <v>17</v>
      </c>
      <c r="M4" s="7" t="s">
        <v>18</v>
      </c>
      <c r="N4" s="7" t="s">
        <v>19</v>
      </c>
      <c r="O4" s="7" t="s">
        <v>20</v>
      </c>
      <c r="P4" s="7" t="s">
        <v>21</v>
      </c>
      <c r="Q4" s="7" t="s">
        <v>22</v>
      </c>
      <c r="R4" s="1"/>
    </row>
    <row r="5" spans="2:18" ht="16.5" customHeight="1">
      <c r="B5" s="8" t="s">
        <v>23</v>
      </c>
      <c r="C5" s="9" t="s">
        <v>24</v>
      </c>
      <c r="D5" s="10">
        <v>15</v>
      </c>
      <c r="E5" s="11">
        <v>94</v>
      </c>
      <c r="F5" s="11">
        <v>47</v>
      </c>
      <c r="G5" s="11">
        <v>23</v>
      </c>
      <c r="H5" s="11">
        <v>11</v>
      </c>
      <c r="I5" s="11">
        <v>5</v>
      </c>
      <c r="J5" s="8" t="s">
        <v>25</v>
      </c>
      <c r="K5" s="12" t="s">
        <v>24</v>
      </c>
      <c r="L5" s="10">
        <v>30</v>
      </c>
      <c r="M5" s="11">
        <v>91</v>
      </c>
      <c r="N5" s="11">
        <v>45</v>
      </c>
      <c r="O5" s="11">
        <v>22</v>
      </c>
      <c r="P5" s="11">
        <v>11</v>
      </c>
      <c r="Q5" s="11">
        <v>5</v>
      </c>
      <c r="R5" s="1"/>
    </row>
    <row r="6" spans="2:18">
      <c r="B6" s="13"/>
      <c r="C6" s="14"/>
      <c r="D6" s="10">
        <v>10</v>
      </c>
      <c r="E6" s="11">
        <v>121</v>
      </c>
      <c r="F6" s="11">
        <v>60</v>
      </c>
      <c r="G6" s="11">
        <v>30</v>
      </c>
      <c r="H6" s="11">
        <v>15</v>
      </c>
      <c r="I6" s="11">
        <v>7</v>
      </c>
      <c r="J6" s="13"/>
      <c r="K6" s="15"/>
      <c r="L6" s="10">
        <v>15</v>
      </c>
      <c r="M6" s="11">
        <v>151</v>
      </c>
      <c r="N6" s="11">
        <v>75</v>
      </c>
      <c r="O6" s="11">
        <v>37</v>
      </c>
      <c r="P6" s="11">
        <v>18</v>
      </c>
      <c r="Q6" s="11">
        <v>9</v>
      </c>
      <c r="R6" s="1"/>
    </row>
    <row r="7" spans="2:18">
      <c r="B7" s="13"/>
      <c r="C7" s="14"/>
      <c r="D7" s="10">
        <v>5</v>
      </c>
      <c r="E7" s="11" t="s">
        <v>37</v>
      </c>
      <c r="F7" s="11">
        <v>85</v>
      </c>
      <c r="G7" s="11">
        <v>42</v>
      </c>
      <c r="H7" s="11">
        <v>21</v>
      </c>
      <c r="I7" s="11">
        <v>10</v>
      </c>
      <c r="J7" s="13"/>
      <c r="K7" s="15"/>
      <c r="L7" s="10">
        <v>10</v>
      </c>
      <c r="M7" s="11" t="s">
        <v>37</v>
      </c>
      <c r="N7" s="11">
        <v>97</v>
      </c>
      <c r="O7" s="11">
        <v>48</v>
      </c>
      <c r="P7" s="11">
        <v>24</v>
      </c>
      <c r="Q7" s="11">
        <v>12</v>
      </c>
      <c r="R7" s="1"/>
    </row>
    <row r="8" spans="2:18">
      <c r="B8" s="13"/>
      <c r="C8" s="16"/>
      <c r="D8" s="17">
        <v>1</v>
      </c>
      <c r="E8" s="18" t="s">
        <v>37</v>
      </c>
      <c r="F8" s="18">
        <v>128</v>
      </c>
      <c r="G8" s="18">
        <v>64</v>
      </c>
      <c r="H8" s="18">
        <v>32</v>
      </c>
      <c r="I8" s="18">
        <v>16</v>
      </c>
      <c r="J8" s="13"/>
      <c r="K8" s="15"/>
      <c r="L8" s="10">
        <v>5</v>
      </c>
      <c r="M8" s="11" t="s">
        <v>37</v>
      </c>
      <c r="N8" s="11">
        <v>135</v>
      </c>
      <c r="O8" s="11">
        <v>67</v>
      </c>
      <c r="P8" s="11">
        <v>33</v>
      </c>
      <c r="Q8" s="11">
        <v>16</v>
      </c>
      <c r="R8" s="1"/>
    </row>
    <row r="9" spans="2:18">
      <c r="B9" s="13"/>
      <c r="C9" s="12" t="s">
        <v>26</v>
      </c>
      <c r="D9" s="10">
        <v>15</v>
      </c>
      <c r="E9" s="11">
        <v>79</v>
      </c>
      <c r="F9" s="11">
        <v>39</v>
      </c>
      <c r="G9" s="11">
        <v>19</v>
      </c>
      <c r="H9" s="11">
        <v>9</v>
      </c>
      <c r="I9" s="11">
        <v>4</v>
      </c>
      <c r="J9" s="13"/>
      <c r="K9" s="15"/>
      <c r="L9" s="10">
        <v>4</v>
      </c>
      <c r="M9" s="11" t="s">
        <v>37</v>
      </c>
      <c r="N9" s="11">
        <v>147</v>
      </c>
      <c r="O9" s="11">
        <v>73</v>
      </c>
      <c r="P9" s="11">
        <v>36</v>
      </c>
      <c r="Q9" s="11">
        <v>18</v>
      </c>
      <c r="R9" s="1"/>
    </row>
    <row r="10" spans="2:18">
      <c r="B10" s="13"/>
      <c r="C10" s="15"/>
      <c r="D10" s="10">
        <v>10</v>
      </c>
      <c r="E10" s="11">
        <v>102</v>
      </c>
      <c r="F10" s="11">
        <v>51</v>
      </c>
      <c r="G10" s="11">
        <v>25</v>
      </c>
      <c r="H10" s="11">
        <v>12</v>
      </c>
      <c r="I10" s="11">
        <v>6</v>
      </c>
      <c r="J10" s="13"/>
      <c r="K10" s="15"/>
      <c r="L10" s="10">
        <v>3</v>
      </c>
      <c r="M10" s="11" t="s">
        <v>37</v>
      </c>
      <c r="N10" s="11">
        <v>161</v>
      </c>
      <c r="O10" s="11">
        <v>80</v>
      </c>
      <c r="P10" s="11">
        <v>40</v>
      </c>
      <c r="Q10" s="11">
        <v>20</v>
      </c>
      <c r="R10" s="1"/>
    </row>
    <row r="11" spans="2:18">
      <c r="B11" s="13"/>
      <c r="C11" s="15"/>
      <c r="D11" s="10">
        <v>5</v>
      </c>
      <c r="E11" s="11">
        <v>145</v>
      </c>
      <c r="F11" s="11">
        <v>72</v>
      </c>
      <c r="G11" s="11">
        <v>36</v>
      </c>
      <c r="H11" s="11">
        <v>18</v>
      </c>
      <c r="I11" s="11">
        <v>9</v>
      </c>
      <c r="J11" s="13"/>
      <c r="K11" s="15"/>
      <c r="L11" s="10">
        <v>2</v>
      </c>
      <c r="M11" s="11" t="s">
        <v>37</v>
      </c>
      <c r="N11" s="11" t="s">
        <v>37</v>
      </c>
      <c r="O11" s="11">
        <v>88</v>
      </c>
      <c r="P11" s="11">
        <v>44</v>
      </c>
      <c r="Q11" s="11">
        <v>22</v>
      </c>
      <c r="R11" s="1"/>
    </row>
    <row r="12" spans="2:18">
      <c r="B12" s="13"/>
      <c r="C12" s="19"/>
      <c r="D12" s="17">
        <v>1</v>
      </c>
      <c r="E12" s="18" t="s">
        <v>37</v>
      </c>
      <c r="F12" s="18">
        <v>109</v>
      </c>
      <c r="G12" s="18">
        <v>54</v>
      </c>
      <c r="H12" s="18">
        <v>27</v>
      </c>
      <c r="I12" s="18">
        <v>13</v>
      </c>
      <c r="J12" s="13"/>
      <c r="K12" s="19"/>
      <c r="L12" s="10">
        <v>1</v>
      </c>
      <c r="M12" s="11" t="s">
        <v>37</v>
      </c>
      <c r="N12" s="11" t="s">
        <v>37</v>
      </c>
      <c r="O12" s="11">
        <v>99</v>
      </c>
      <c r="P12" s="11">
        <v>49</v>
      </c>
      <c r="Q12" s="11">
        <v>24</v>
      </c>
      <c r="R12" s="1"/>
    </row>
    <row r="13" spans="2:18">
      <c r="B13" s="13"/>
      <c r="C13" s="9" t="s">
        <v>27</v>
      </c>
      <c r="D13" s="10">
        <v>15</v>
      </c>
      <c r="E13" s="11">
        <v>68</v>
      </c>
      <c r="F13" s="11">
        <v>34</v>
      </c>
      <c r="G13" s="11">
        <v>17</v>
      </c>
      <c r="H13" s="11">
        <v>8</v>
      </c>
      <c r="I13" s="11">
        <v>4</v>
      </c>
      <c r="J13" s="13"/>
      <c r="K13" s="12" t="s">
        <v>26</v>
      </c>
      <c r="L13" s="10">
        <v>30</v>
      </c>
      <c r="M13" s="11">
        <v>69</v>
      </c>
      <c r="N13" s="11">
        <v>34</v>
      </c>
      <c r="O13" s="11">
        <v>17</v>
      </c>
      <c r="P13" s="11">
        <v>8</v>
      </c>
      <c r="Q13" s="11">
        <v>4</v>
      </c>
      <c r="R13" s="1"/>
    </row>
    <row r="14" spans="2:18">
      <c r="B14" s="13"/>
      <c r="C14" s="14"/>
      <c r="D14" s="10">
        <v>10</v>
      </c>
      <c r="E14" s="11">
        <v>88</v>
      </c>
      <c r="F14" s="11">
        <v>44</v>
      </c>
      <c r="G14" s="11">
        <v>22</v>
      </c>
      <c r="H14" s="11">
        <v>11</v>
      </c>
      <c r="I14" s="11">
        <v>5</v>
      </c>
      <c r="J14" s="13"/>
      <c r="K14" s="15"/>
      <c r="L14" s="10">
        <v>15</v>
      </c>
      <c r="M14" s="11">
        <v>116</v>
      </c>
      <c r="N14" s="11">
        <v>58</v>
      </c>
      <c r="O14" s="11">
        <v>29</v>
      </c>
      <c r="P14" s="11">
        <v>14</v>
      </c>
      <c r="Q14" s="11">
        <v>7</v>
      </c>
      <c r="R14" s="1"/>
    </row>
    <row r="15" spans="2:18">
      <c r="B15" s="13"/>
      <c r="C15" s="14"/>
      <c r="D15" s="10">
        <v>5</v>
      </c>
      <c r="E15" s="11">
        <v>125</v>
      </c>
      <c r="F15" s="11">
        <v>62</v>
      </c>
      <c r="G15" s="11">
        <v>31</v>
      </c>
      <c r="H15" s="11">
        <v>15</v>
      </c>
      <c r="I15" s="11">
        <v>7</v>
      </c>
      <c r="J15" s="13"/>
      <c r="K15" s="15"/>
      <c r="L15" s="10">
        <v>10</v>
      </c>
      <c r="M15" s="11">
        <v>149</v>
      </c>
      <c r="N15" s="11">
        <v>74</v>
      </c>
      <c r="O15" s="11">
        <v>37</v>
      </c>
      <c r="P15" s="11">
        <v>18</v>
      </c>
      <c r="Q15" s="11">
        <v>9</v>
      </c>
      <c r="R15" s="1"/>
    </row>
    <row r="16" spans="2:18">
      <c r="B16" s="20"/>
      <c r="C16" s="16"/>
      <c r="D16" s="17">
        <v>1</v>
      </c>
      <c r="E16" s="18" t="s">
        <v>37</v>
      </c>
      <c r="F16" s="18">
        <v>94</v>
      </c>
      <c r="G16" s="18">
        <v>47</v>
      </c>
      <c r="H16" s="18">
        <v>23</v>
      </c>
      <c r="I16" s="18">
        <v>11</v>
      </c>
      <c r="J16" s="13"/>
      <c r="K16" s="15"/>
      <c r="L16" s="10">
        <v>5</v>
      </c>
      <c r="M16" s="11" t="s">
        <v>37</v>
      </c>
      <c r="N16" s="11">
        <v>105</v>
      </c>
      <c r="O16" s="11">
        <v>52</v>
      </c>
      <c r="P16" s="11">
        <v>26</v>
      </c>
      <c r="Q16" s="11">
        <v>13</v>
      </c>
      <c r="R16" s="1"/>
    </row>
    <row r="17" spans="2:18" ht="16.5" customHeight="1">
      <c r="B17" s="8" t="s">
        <v>28</v>
      </c>
      <c r="C17" s="12" t="s">
        <v>24</v>
      </c>
      <c r="D17" s="10">
        <v>30</v>
      </c>
      <c r="E17" s="18" t="s">
        <v>37</v>
      </c>
      <c r="F17" s="18">
        <v>122</v>
      </c>
      <c r="G17" s="18">
        <v>61</v>
      </c>
      <c r="H17" s="18">
        <v>30</v>
      </c>
      <c r="I17" s="18">
        <v>15</v>
      </c>
      <c r="J17" s="13"/>
      <c r="K17" s="15"/>
      <c r="L17" s="10">
        <v>4</v>
      </c>
      <c r="M17" s="11" t="s">
        <v>37</v>
      </c>
      <c r="N17" s="11">
        <v>114</v>
      </c>
      <c r="O17" s="11">
        <v>57</v>
      </c>
      <c r="P17" s="11">
        <v>28</v>
      </c>
      <c r="Q17" s="11">
        <v>14</v>
      </c>
      <c r="R17" s="1"/>
    </row>
    <row r="18" spans="2:18">
      <c r="B18" s="13"/>
      <c r="C18" s="15"/>
      <c r="D18" s="10">
        <v>15</v>
      </c>
      <c r="E18" s="18" t="s">
        <v>37</v>
      </c>
      <c r="F18" s="18" t="s">
        <v>37</v>
      </c>
      <c r="G18" s="18">
        <v>97</v>
      </c>
      <c r="H18" s="18">
        <v>48</v>
      </c>
      <c r="I18" s="18">
        <v>24</v>
      </c>
      <c r="J18" s="13"/>
      <c r="K18" s="15"/>
      <c r="L18" s="10">
        <v>3</v>
      </c>
      <c r="M18" s="11" t="s">
        <v>37</v>
      </c>
      <c r="N18" s="11">
        <v>125</v>
      </c>
      <c r="O18" s="11">
        <v>62</v>
      </c>
      <c r="P18" s="11">
        <v>31</v>
      </c>
      <c r="Q18" s="11">
        <v>15</v>
      </c>
      <c r="R18" s="1"/>
    </row>
    <row r="19" spans="2:18">
      <c r="B19" s="13"/>
      <c r="C19" s="15"/>
      <c r="D19" s="10">
        <v>10</v>
      </c>
      <c r="E19" s="18" t="s">
        <v>37</v>
      </c>
      <c r="F19" s="18" t="s">
        <v>37</v>
      </c>
      <c r="G19" s="18">
        <v>121</v>
      </c>
      <c r="H19" s="18">
        <v>60</v>
      </c>
      <c r="I19" s="18">
        <v>30</v>
      </c>
      <c r="J19" s="13"/>
      <c r="K19" s="15"/>
      <c r="L19" s="10">
        <v>2</v>
      </c>
      <c r="M19" s="11" t="s">
        <v>37</v>
      </c>
      <c r="N19" s="11">
        <v>139</v>
      </c>
      <c r="O19" s="11">
        <v>69</v>
      </c>
      <c r="P19" s="11">
        <v>34</v>
      </c>
      <c r="Q19" s="11">
        <v>17</v>
      </c>
      <c r="R19" s="1"/>
    </row>
    <row r="20" spans="2:18">
      <c r="B20" s="13"/>
      <c r="C20" s="15"/>
      <c r="D20" s="10">
        <v>5</v>
      </c>
      <c r="E20" s="18" t="s">
        <v>37</v>
      </c>
      <c r="F20" s="18" t="s">
        <v>37</v>
      </c>
      <c r="G20" s="18">
        <v>160</v>
      </c>
      <c r="H20" s="18">
        <v>80</v>
      </c>
      <c r="I20" s="18">
        <v>40</v>
      </c>
      <c r="J20" s="13"/>
      <c r="K20" s="19"/>
      <c r="L20" s="10">
        <v>1</v>
      </c>
      <c r="M20" s="11" t="s">
        <v>37</v>
      </c>
      <c r="N20" s="11">
        <v>155</v>
      </c>
      <c r="O20" s="11">
        <v>77</v>
      </c>
      <c r="P20" s="11">
        <v>38</v>
      </c>
      <c r="Q20" s="11">
        <v>19</v>
      </c>
      <c r="R20" s="1"/>
    </row>
    <row r="21" spans="2:18">
      <c r="B21" s="13"/>
      <c r="C21" s="19"/>
      <c r="D21" s="10">
        <v>1</v>
      </c>
      <c r="E21" s="18" t="s">
        <v>37</v>
      </c>
      <c r="F21" s="18" t="s">
        <v>37</v>
      </c>
      <c r="G21" s="18" t="s">
        <v>37</v>
      </c>
      <c r="H21" s="18">
        <v>108</v>
      </c>
      <c r="I21" s="18">
        <v>54</v>
      </c>
      <c r="J21" s="13"/>
      <c r="K21" s="12" t="s">
        <v>27</v>
      </c>
      <c r="L21" s="10">
        <v>30</v>
      </c>
      <c r="M21" s="11">
        <v>56</v>
      </c>
      <c r="N21" s="11">
        <v>28</v>
      </c>
      <c r="O21" s="11">
        <v>14</v>
      </c>
      <c r="P21" s="11">
        <v>7</v>
      </c>
      <c r="Q21" s="11">
        <v>3</v>
      </c>
      <c r="R21" s="1"/>
    </row>
    <row r="22" spans="2:18">
      <c r="B22" s="13"/>
      <c r="C22" s="12" t="s">
        <v>7</v>
      </c>
      <c r="D22" s="10">
        <v>30</v>
      </c>
      <c r="E22" s="18" t="s">
        <v>37</v>
      </c>
      <c r="F22" s="18">
        <v>86</v>
      </c>
      <c r="G22" s="18">
        <v>43</v>
      </c>
      <c r="H22" s="18">
        <v>21</v>
      </c>
      <c r="I22" s="18">
        <v>10</v>
      </c>
      <c r="J22" s="13"/>
      <c r="K22" s="15"/>
      <c r="L22" s="10">
        <v>15</v>
      </c>
      <c r="M22" s="11">
        <v>94</v>
      </c>
      <c r="N22" s="11">
        <v>47</v>
      </c>
      <c r="O22" s="11">
        <v>23</v>
      </c>
      <c r="P22" s="11">
        <v>11</v>
      </c>
      <c r="Q22" s="11">
        <v>5</v>
      </c>
      <c r="R22" s="1"/>
    </row>
    <row r="23" spans="2:18">
      <c r="B23" s="13"/>
      <c r="C23" s="15"/>
      <c r="D23" s="10">
        <v>15</v>
      </c>
      <c r="E23" s="18" t="s">
        <v>37</v>
      </c>
      <c r="F23" s="18">
        <v>140</v>
      </c>
      <c r="G23" s="18">
        <v>70</v>
      </c>
      <c r="H23" s="18">
        <v>35</v>
      </c>
      <c r="I23" s="18">
        <v>17</v>
      </c>
      <c r="J23" s="13"/>
      <c r="K23" s="15"/>
      <c r="L23" s="10">
        <v>10</v>
      </c>
      <c r="M23" s="11">
        <v>121</v>
      </c>
      <c r="N23" s="11">
        <v>60</v>
      </c>
      <c r="O23" s="11">
        <v>30</v>
      </c>
      <c r="P23" s="11">
        <v>15</v>
      </c>
      <c r="Q23" s="11">
        <v>7</v>
      </c>
      <c r="R23" s="1"/>
    </row>
    <row r="24" spans="2:18">
      <c r="B24" s="13"/>
      <c r="C24" s="15"/>
      <c r="D24" s="10">
        <v>10</v>
      </c>
      <c r="E24" s="18" t="s">
        <v>37</v>
      </c>
      <c r="F24" s="18" t="s">
        <v>37</v>
      </c>
      <c r="G24" s="18">
        <v>88</v>
      </c>
      <c r="H24" s="18">
        <v>44</v>
      </c>
      <c r="I24" s="18">
        <v>22</v>
      </c>
      <c r="J24" s="13"/>
      <c r="K24" s="15"/>
      <c r="L24" s="10">
        <v>5</v>
      </c>
      <c r="M24" s="11" t="s">
        <v>37</v>
      </c>
      <c r="N24" s="11">
        <v>85</v>
      </c>
      <c r="O24" s="11">
        <v>42</v>
      </c>
      <c r="P24" s="11">
        <v>21</v>
      </c>
      <c r="Q24" s="11">
        <v>10</v>
      </c>
      <c r="R24" s="1"/>
    </row>
    <row r="25" spans="2:18">
      <c r="B25" s="13"/>
      <c r="C25" s="15"/>
      <c r="D25" s="10">
        <v>5</v>
      </c>
      <c r="E25" s="18" t="s">
        <v>37</v>
      </c>
      <c r="F25" s="18" t="s">
        <v>37</v>
      </c>
      <c r="G25" s="18">
        <v>119</v>
      </c>
      <c r="H25" s="18">
        <v>59</v>
      </c>
      <c r="I25" s="18">
        <v>29</v>
      </c>
      <c r="J25" s="13"/>
      <c r="K25" s="15"/>
      <c r="L25" s="10">
        <v>4</v>
      </c>
      <c r="M25" s="11" t="s">
        <v>37</v>
      </c>
      <c r="N25" s="11">
        <v>93</v>
      </c>
      <c r="O25" s="11">
        <v>46</v>
      </c>
      <c r="P25" s="11">
        <v>23</v>
      </c>
      <c r="Q25" s="11">
        <v>11</v>
      </c>
      <c r="R25" s="1"/>
    </row>
    <row r="26" spans="2:18">
      <c r="B26" s="13"/>
      <c r="C26" s="19"/>
      <c r="D26" s="10">
        <v>1</v>
      </c>
      <c r="E26" s="18" t="s">
        <v>37</v>
      </c>
      <c r="F26" s="18" t="s">
        <v>37</v>
      </c>
      <c r="G26" s="18" t="s">
        <v>37</v>
      </c>
      <c r="H26" s="18">
        <v>83</v>
      </c>
      <c r="I26" s="18">
        <v>41</v>
      </c>
      <c r="J26" s="13"/>
      <c r="K26" s="15"/>
      <c r="L26" s="10">
        <v>3</v>
      </c>
      <c r="M26" s="11" t="s">
        <v>37</v>
      </c>
      <c r="N26" s="11">
        <v>102</v>
      </c>
      <c r="O26" s="11">
        <v>51</v>
      </c>
      <c r="P26" s="11">
        <v>25</v>
      </c>
      <c r="Q26" s="11">
        <v>12</v>
      </c>
      <c r="R26" s="1"/>
    </row>
    <row r="27" spans="2:18">
      <c r="B27" s="13"/>
      <c r="C27" s="12" t="s">
        <v>8</v>
      </c>
      <c r="D27" s="21">
        <v>30</v>
      </c>
      <c r="E27" s="18">
        <v>133</v>
      </c>
      <c r="F27" s="18">
        <v>66</v>
      </c>
      <c r="G27" s="18">
        <v>33</v>
      </c>
      <c r="H27" s="18">
        <v>16</v>
      </c>
      <c r="I27" s="18">
        <v>8</v>
      </c>
      <c r="J27" s="13"/>
      <c r="K27" s="15"/>
      <c r="L27" s="10">
        <v>2</v>
      </c>
      <c r="M27" s="11" t="s">
        <v>37</v>
      </c>
      <c r="N27" s="11">
        <v>114</v>
      </c>
      <c r="O27" s="11">
        <v>57</v>
      </c>
      <c r="P27" s="11">
        <v>28</v>
      </c>
      <c r="Q27" s="11">
        <v>14</v>
      </c>
      <c r="R27" s="1"/>
    </row>
    <row r="28" spans="2:18">
      <c r="B28" s="13"/>
      <c r="C28" s="15"/>
      <c r="D28" s="10">
        <v>15</v>
      </c>
      <c r="E28" s="18" t="s">
        <v>37</v>
      </c>
      <c r="F28" s="18">
        <v>109</v>
      </c>
      <c r="G28" s="18">
        <v>54</v>
      </c>
      <c r="H28" s="18">
        <v>27</v>
      </c>
      <c r="I28" s="18">
        <v>13</v>
      </c>
      <c r="J28" s="20"/>
      <c r="K28" s="19"/>
      <c r="L28" s="10">
        <v>1</v>
      </c>
      <c r="M28" s="11" t="s">
        <v>37</v>
      </c>
      <c r="N28" s="11">
        <v>128</v>
      </c>
      <c r="O28" s="11">
        <v>64</v>
      </c>
      <c r="P28" s="11">
        <v>32</v>
      </c>
      <c r="Q28" s="11">
        <v>16</v>
      </c>
      <c r="R28" s="1"/>
    </row>
    <row r="29" spans="2:18">
      <c r="B29" s="13"/>
      <c r="C29" s="15"/>
      <c r="D29" s="10">
        <v>10</v>
      </c>
      <c r="E29" s="18" t="s">
        <v>37</v>
      </c>
      <c r="F29" s="18">
        <v>138</v>
      </c>
      <c r="G29" s="18">
        <v>69</v>
      </c>
      <c r="H29" s="18">
        <v>34</v>
      </c>
      <c r="I29" s="18">
        <v>17</v>
      </c>
      <c r="J29" s="22"/>
      <c r="K29" s="23"/>
      <c r="L29" s="24"/>
      <c r="M29" s="24"/>
      <c r="N29" s="24"/>
      <c r="O29" s="24"/>
      <c r="P29" s="24"/>
      <c r="Q29" s="25"/>
      <c r="R29" s="1"/>
    </row>
    <row r="30" spans="2:18">
      <c r="B30" s="13"/>
      <c r="C30" s="15"/>
      <c r="D30" s="10">
        <v>5</v>
      </c>
      <c r="E30" s="18" t="s">
        <v>37</v>
      </c>
      <c r="F30" s="18" t="s">
        <v>37</v>
      </c>
      <c r="G30" s="18">
        <v>95</v>
      </c>
      <c r="H30" s="18">
        <v>47</v>
      </c>
      <c r="I30" s="18">
        <v>23</v>
      </c>
      <c r="J30" s="22"/>
      <c r="K30" s="23"/>
      <c r="L30" s="24"/>
      <c r="M30" s="24"/>
      <c r="N30" s="24"/>
      <c r="O30" s="24"/>
      <c r="P30" s="24"/>
      <c r="Q30" s="25"/>
      <c r="R30" s="1"/>
    </row>
    <row r="31" spans="2:18">
      <c r="B31" s="20"/>
      <c r="C31" s="19"/>
      <c r="D31" s="10">
        <v>1</v>
      </c>
      <c r="E31" s="11" t="s">
        <v>37</v>
      </c>
      <c r="F31" s="11" t="s">
        <v>37</v>
      </c>
      <c r="G31" s="11">
        <v>136</v>
      </c>
      <c r="H31" s="11">
        <v>68</v>
      </c>
      <c r="I31" s="11">
        <v>34</v>
      </c>
      <c r="J31" s="22"/>
      <c r="K31" s="23"/>
      <c r="L31" s="24"/>
      <c r="M31" s="24"/>
      <c r="N31" s="24"/>
      <c r="O31" s="24"/>
      <c r="P31" s="24"/>
      <c r="Q31" s="25"/>
      <c r="R31" s="1"/>
    </row>
    <row r="32" spans="2:1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>
      <c r="B33" s="1" t="s">
        <v>44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22.5" customHeight="1">
      <c r="B34" s="1" t="s">
        <v>45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13">
    <mergeCell ref="K21:K28"/>
    <mergeCell ref="C22:C26"/>
    <mergeCell ref="C27:C31"/>
    <mergeCell ref="B2:Q2"/>
    <mergeCell ref="B5:B16"/>
    <mergeCell ref="C5:C8"/>
    <mergeCell ref="J5:J28"/>
    <mergeCell ref="K5:K12"/>
    <mergeCell ref="C9:C12"/>
    <mergeCell ref="C13:C16"/>
    <mergeCell ref="K13:K20"/>
    <mergeCell ref="B17:B31"/>
    <mergeCell ref="C17:C21"/>
  </mergeCells>
  <phoneticPr fontId="1" type="noConversion"/>
  <pageMargins left="0.7" right="0.7" top="0.75" bottom="0.75" header="0.3" footer="0.3"/>
  <pageSetup paperSize="9" scale="7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9"/>
  <sheetViews>
    <sheetView topLeftCell="T49" zoomScaleNormal="100" workbookViewId="0">
      <selection activeCell="AC53" sqref="AC53:AC76"/>
    </sheetView>
  </sheetViews>
  <sheetFormatPr defaultRowHeight="14.25"/>
  <cols>
    <col min="1" max="1" width="9.140625" style="2"/>
    <col min="2" max="2" width="10.5703125" style="2" bestFit="1" customWidth="1"/>
    <col min="3" max="3" width="9.140625" style="2"/>
    <col min="4" max="4" width="9.28515625" style="2" bestFit="1" customWidth="1"/>
    <col min="5" max="5" width="10.140625" style="2" hidden="1" customWidth="1"/>
    <col min="6" max="6" width="10.140625" style="2" customWidth="1"/>
    <col min="7" max="7" width="9.7109375" style="2" bestFit="1" customWidth="1"/>
    <col min="8" max="8" width="10.7109375" style="2" customWidth="1"/>
    <col min="9" max="10" width="12.28515625" style="2" bestFit="1" customWidth="1"/>
    <col min="11" max="12" width="10.7109375" style="2" bestFit="1" customWidth="1"/>
    <col min="13" max="13" width="9.140625" style="2"/>
    <col min="14" max="17" width="10.28515625" style="2" bestFit="1" customWidth="1"/>
    <col min="18" max="18" width="9.28515625" style="2" bestFit="1" customWidth="1"/>
    <col min="19" max="20" width="9.140625" style="2"/>
    <col min="21" max="21" width="13" style="2" customWidth="1"/>
    <col min="22" max="22" width="8.42578125" style="2" bestFit="1" customWidth="1"/>
    <col min="23" max="23" width="5" style="2" bestFit="1" customWidth="1"/>
    <col min="24" max="27" width="10.28515625" style="2" bestFit="1" customWidth="1"/>
    <col min="28" max="28" width="10" style="2" bestFit="1" customWidth="1"/>
    <col min="29" max="29" width="11.42578125" style="2" bestFit="1" customWidth="1"/>
    <col min="30" max="30" width="8.42578125" style="2" bestFit="1" customWidth="1"/>
    <col min="31" max="31" width="7.42578125" style="2" customWidth="1"/>
    <col min="32" max="32" width="10.28515625" style="2" bestFit="1" customWidth="1"/>
    <col min="33" max="33" width="9.85546875" style="2" customWidth="1"/>
    <col min="34" max="36" width="11.140625" style="2" bestFit="1" customWidth="1"/>
    <col min="37" max="16384" width="9.140625" style="2"/>
  </cols>
  <sheetData>
    <row r="1" spans="2:36"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2:36" ht="18">
      <c r="B2" s="2" t="s">
        <v>12</v>
      </c>
      <c r="J2" s="2" t="s">
        <v>13</v>
      </c>
      <c r="R2" s="2" t="s">
        <v>29</v>
      </c>
      <c r="U2" s="26" t="s">
        <v>14</v>
      </c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2:36">
      <c r="L3" s="2" t="s">
        <v>31</v>
      </c>
      <c r="R3" s="2" t="s">
        <v>30</v>
      </c>
      <c r="U3" s="3"/>
      <c r="V3" s="3"/>
      <c r="W3" s="4"/>
      <c r="X3" s="4"/>
      <c r="Y3" s="4"/>
      <c r="Z3" s="4"/>
      <c r="AA3" s="4"/>
      <c r="AB3" s="4"/>
      <c r="AC3" s="1"/>
      <c r="AD3" s="1"/>
      <c r="AE3" s="1"/>
      <c r="AF3" s="1"/>
      <c r="AG3" s="1"/>
      <c r="AH3" s="1"/>
      <c r="AI3" s="1"/>
      <c r="AJ3" s="1"/>
    </row>
    <row r="4" spans="2:36" ht="15">
      <c r="B4" s="27" t="s">
        <v>0</v>
      </c>
      <c r="C4" s="27" t="s">
        <v>4</v>
      </c>
      <c r="D4" s="27" t="s">
        <v>1</v>
      </c>
      <c r="E4" s="28"/>
      <c r="F4" s="28" t="s">
        <v>2</v>
      </c>
      <c r="G4" s="28" t="s">
        <v>3</v>
      </c>
      <c r="H4" s="29" t="s">
        <v>11</v>
      </c>
      <c r="I4" s="30"/>
      <c r="J4" s="30"/>
      <c r="K4" s="30"/>
      <c r="L4" s="30"/>
      <c r="N4" s="29" t="s">
        <v>11</v>
      </c>
      <c r="O4" s="30"/>
      <c r="P4" s="30"/>
      <c r="Q4" s="30"/>
      <c r="R4" s="30"/>
      <c r="U4" s="5" t="s">
        <v>15</v>
      </c>
      <c r="V4" s="5" t="s">
        <v>16</v>
      </c>
      <c r="W4" s="6" t="s">
        <v>17</v>
      </c>
      <c r="X4" s="7" t="s">
        <v>18</v>
      </c>
      <c r="Y4" s="7" t="s">
        <v>19</v>
      </c>
      <c r="Z4" s="7" t="s">
        <v>20</v>
      </c>
      <c r="AA4" s="7" t="s">
        <v>21</v>
      </c>
      <c r="AB4" s="7" t="s">
        <v>22</v>
      </c>
      <c r="AC4" s="5" t="s">
        <v>15</v>
      </c>
      <c r="AD4" s="5" t="s">
        <v>16</v>
      </c>
      <c r="AE4" s="6" t="s">
        <v>17</v>
      </c>
      <c r="AF4" s="7" t="s">
        <v>18</v>
      </c>
      <c r="AG4" s="7" t="s">
        <v>19</v>
      </c>
      <c r="AH4" s="7" t="s">
        <v>20</v>
      </c>
      <c r="AI4" s="7" t="s">
        <v>21</v>
      </c>
      <c r="AJ4" s="7" t="s">
        <v>22</v>
      </c>
    </row>
    <row r="5" spans="2:36" ht="16.5" customHeight="1">
      <c r="B5" s="27"/>
      <c r="C5" s="27"/>
      <c r="D5" s="27"/>
      <c r="E5" s="27"/>
      <c r="F5" s="27"/>
      <c r="G5" s="27"/>
      <c r="H5" s="31">
        <v>128</v>
      </c>
      <c r="I5" s="31">
        <v>64</v>
      </c>
      <c r="J5" s="31">
        <v>32</v>
      </c>
      <c r="K5" s="31">
        <v>16</v>
      </c>
      <c r="L5" s="31">
        <v>8</v>
      </c>
      <c r="N5" s="31">
        <v>128</v>
      </c>
      <c r="O5" s="31">
        <v>64</v>
      </c>
      <c r="P5" s="31">
        <v>32</v>
      </c>
      <c r="Q5" s="31">
        <v>16</v>
      </c>
      <c r="R5" s="31">
        <v>8</v>
      </c>
      <c r="U5" s="8" t="s">
        <v>23</v>
      </c>
      <c r="V5" s="9" t="s">
        <v>24</v>
      </c>
      <c r="W5" s="10">
        <v>15</v>
      </c>
      <c r="X5" s="11">
        <f>N6</f>
        <v>94</v>
      </c>
      <c r="Y5" s="11">
        <f t="shared" ref="Y5:AB5" si="0">O6</f>
        <v>47</v>
      </c>
      <c r="Z5" s="11">
        <f t="shared" si="0"/>
        <v>23</v>
      </c>
      <c r="AA5" s="11">
        <f t="shared" si="0"/>
        <v>11</v>
      </c>
      <c r="AB5" s="11">
        <f t="shared" si="0"/>
        <v>5</v>
      </c>
      <c r="AC5" s="8" t="s">
        <v>25</v>
      </c>
      <c r="AD5" s="12" t="s">
        <v>24</v>
      </c>
      <c r="AE5" s="10">
        <v>30</v>
      </c>
      <c r="AF5" s="11">
        <f>N27</f>
        <v>91</v>
      </c>
      <c r="AG5" s="11">
        <f t="shared" ref="AG5:AJ5" si="1">O27</f>
        <v>45</v>
      </c>
      <c r="AH5" s="11">
        <f t="shared" si="1"/>
        <v>22</v>
      </c>
      <c r="AI5" s="11">
        <f t="shared" si="1"/>
        <v>11</v>
      </c>
      <c r="AJ5" s="11">
        <f t="shared" si="1"/>
        <v>5</v>
      </c>
    </row>
    <row r="6" spans="2:36">
      <c r="B6" s="32" t="s">
        <v>5</v>
      </c>
      <c r="C6" s="33" t="s">
        <v>6</v>
      </c>
      <c r="D6" s="34">
        <v>15</v>
      </c>
      <c r="E6" s="35">
        <v>405202.55172413791</v>
      </c>
      <c r="F6" s="36">
        <f t="shared" ref="F6:F37" si="2">E6/1024</f>
        <v>395.70561691810343</v>
      </c>
      <c r="G6" s="37">
        <f>F6*600/(1024)</f>
        <v>231.85875991295123</v>
      </c>
      <c r="H6" s="38">
        <f t="shared" ref="H6:H37" si="3">($H$5*1024*1024)/(F6*60)</f>
        <v>5653.0967408438446</v>
      </c>
      <c r="I6" s="38">
        <f t="shared" ref="I6:I37" si="4">($I$5*1024*1024)/(F6*60)</f>
        <v>2826.5483704219223</v>
      </c>
      <c r="J6" s="38">
        <f>($J$5*1024*1024)/(F6*60)</f>
        <v>1413.2741852109612</v>
      </c>
      <c r="K6" s="38">
        <f t="shared" ref="K6:K37" si="5">($K$5*1024*1024)/(F6*60)</f>
        <v>706.63709260548058</v>
      </c>
      <c r="L6" s="38">
        <f t="shared" ref="L6:L37" si="6">($L$5*1024*1024)/(F6*60)</f>
        <v>353.31854630274029</v>
      </c>
      <c r="N6" s="39">
        <f t="shared" ref="N6:N37" si="7">ROUNDDOWN(H6/60,0)</f>
        <v>94</v>
      </c>
      <c r="O6" s="39">
        <f t="shared" ref="O6:O37" si="8">ROUNDDOWN(I6/60,0)</f>
        <v>47</v>
      </c>
      <c r="P6" s="39">
        <f t="shared" ref="P6" si="9">ROUNDDOWN(J6/60,0)</f>
        <v>23</v>
      </c>
      <c r="Q6" s="39">
        <f t="shared" ref="Q6:Q37" si="10">ROUNDDOWN(K6/60,0)</f>
        <v>11</v>
      </c>
      <c r="R6" s="39">
        <f t="shared" ref="R6:R37" si="11">ROUNDDOWN(L6/60,0)</f>
        <v>5</v>
      </c>
      <c r="U6" s="13"/>
      <c r="V6" s="14"/>
      <c r="W6" s="10">
        <v>10</v>
      </c>
      <c r="X6" s="11">
        <f t="shared" ref="X6:X7" si="12">N7</f>
        <v>121</v>
      </c>
      <c r="Y6" s="11">
        <f t="shared" ref="Y6:Y7" si="13">O7</f>
        <v>60</v>
      </c>
      <c r="Z6" s="11">
        <f t="shared" ref="Z6:Z7" si="14">P7</f>
        <v>30</v>
      </c>
      <c r="AA6" s="11">
        <f t="shared" ref="AA6:AA7" si="15">Q7</f>
        <v>15</v>
      </c>
      <c r="AB6" s="11">
        <f t="shared" ref="AB6:AB7" si="16">R7</f>
        <v>7</v>
      </c>
      <c r="AC6" s="13"/>
      <c r="AD6" s="15"/>
      <c r="AE6" s="10">
        <v>15</v>
      </c>
      <c r="AF6" s="11">
        <f t="shared" ref="AF6:AF28" si="17">N28</f>
        <v>151</v>
      </c>
      <c r="AG6" s="11">
        <f t="shared" ref="AG6:AG28" si="18">O28</f>
        <v>75</v>
      </c>
      <c r="AH6" s="11">
        <f t="shared" ref="AH6:AH28" si="19">P28</f>
        <v>37</v>
      </c>
      <c r="AI6" s="11">
        <f t="shared" ref="AI6:AI28" si="20">Q28</f>
        <v>18</v>
      </c>
      <c r="AJ6" s="11">
        <f t="shared" ref="AJ6:AJ28" si="21">R28</f>
        <v>9</v>
      </c>
    </row>
    <row r="7" spans="2:36">
      <c r="B7" s="40"/>
      <c r="C7" s="41"/>
      <c r="D7" s="42">
        <v>10</v>
      </c>
      <c r="E7" s="43">
        <v>313638.06896551722</v>
      </c>
      <c r="F7" s="36">
        <f t="shared" si="2"/>
        <v>306.28717672413791</v>
      </c>
      <c r="G7" s="37">
        <f t="shared" ref="G7:G70" si="22">F7*600/(1024)</f>
        <v>179.46514261179956</v>
      </c>
      <c r="H7" s="38">
        <f t="shared" si="3"/>
        <v>7303.4795555547744</v>
      </c>
      <c r="I7" s="38">
        <f t="shared" si="4"/>
        <v>3651.7397777773872</v>
      </c>
      <c r="J7" s="38">
        <f t="shared" ref="J7:J37" si="23">($J$5*1024*1024)/(F7*60)</f>
        <v>1825.8698888886936</v>
      </c>
      <c r="K7" s="38">
        <f t="shared" si="5"/>
        <v>912.9349444443468</v>
      </c>
      <c r="L7" s="38">
        <f t="shared" si="6"/>
        <v>456.4674722221734</v>
      </c>
      <c r="N7" s="39">
        <f t="shared" si="7"/>
        <v>121</v>
      </c>
      <c r="O7" s="39">
        <f t="shared" si="8"/>
        <v>60</v>
      </c>
      <c r="P7" s="39">
        <f t="shared" ref="P7:P70" si="24">ROUNDDOWN(J7/60,0)</f>
        <v>30</v>
      </c>
      <c r="Q7" s="39">
        <f t="shared" si="10"/>
        <v>15</v>
      </c>
      <c r="R7" s="39">
        <f t="shared" si="11"/>
        <v>7</v>
      </c>
      <c r="U7" s="13"/>
      <c r="V7" s="14"/>
      <c r="W7" s="10">
        <v>5</v>
      </c>
      <c r="X7" s="11">
        <f t="shared" si="12"/>
        <v>171</v>
      </c>
      <c r="Y7" s="11">
        <f t="shared" si="13"/>
        <v>85</v>
      </c>
      <c r="Z7" s="11">
        <f t="shared" si="14"/>
        <v>42</v>
      </c>
      <c r="AA7" s="11">
        <f t="shared" si="15"/>
        <v>21</v>
      </c>
      <c r="AB7" s="11">
        <f t="shared" si="16"/>
        <v>10</v>
      </c>
      <c r="AC7" s="13"/>
      <c r="AD7" s="15"/>
      <c r="AE7" s="10">
        <v>10</v>
      </c>
      <c r="AF7" s="11">
        <f t="shared" si="17"/>
        <v>194</v>
      </c>
      <c r="AG7" s="11">
        <f t="shared" si="18"/>
        <v>97</v>
      </c>
      <c r="AH7" s="11">
        <f t="shared" si="19"/>
        <v>48</v>
      </c>
      <c r="AI7" s="11">
        <f t="shared" si="20"/>
        <v>24</v>
      </c>
      <c r="AJ7" s="11">
        <f t="shared" si="21"/>
        <v>12</v>
      </c>
    </row>
    <row r="8" spans="2:36">
      <c r="B8" s="40"/>
      <c r="C8" s="41"/>
      <c r="D8" s="42">
        <v>5</v>
      </c>
      <c r="E8" s="43">
        <v>222073.58620689655</v>
      </c>
      <c r="F8" s="36">
        <f t="shared" si="2"/>
        <v>216.86873653017241</v>
      </c>
      <c r="G8" s="37">
        <f t="shared" si="22"/>
        <v>127.0715253106479</v>
      </c>
      <c r="H8" s="38">
        <f t="shared" si="3"/>
        <v>10314.820702716228</v>
      </c>
      <c r="I8" s="38">
        <f t="shared" si="4"/>
        <v>5157.410351358114</v>
      </c>
      <c r="J8" s="38">
        <f t="shared" si="23"/>
        <v>2578.705175679057</v>
      </c>
      <c r="K8" s="38">
        <f t="shared" si="5"/>
        <v>1289.3525878395285</v>
      </c>
      <c r="L8" s="38">
        <f t="shared" si="6"/>
        <v>644.67629391976425</v>
      </c>
      <c r="N8" s="39">
        <f t="shared" si="7"/>
        <v>171</v>
      </c>
      <c r="O8" s="39">
        <f t="shared" si="8"/>
        <v>85</v>
      </c>
      <c r="P8" s="39">
        <f t="shared" si="24"/>
        <v>42</v>
      </c>
      <c r="Q8" s="39">
        <f t="shared" si="10"/>
        <v>21</v>
      </c>
      <c r="R8" s="39">
        <f t="shared" si="11"/>
        <v>10</v>
      </c>
      <c r="U8" s="13"/>
      <c r="V8" s="14"/>
      <c r="W8" s="17">
        <v>1</v>
      </c>
      <c r="X8" s="18">
        <f>N12</f>
        <v>256</v>
      </c>
      <c r="Y8" s="18">
        <f t="shared" ref="Y8:AB8" si="25">O12</f>
        <v>128</v>
      </c>
      <c r="Z8" s="18">
        <f t="shared" si="25"/>
        <v>64</v>
      </c>
      <c r="AA8" s="18">
        <f t="shared" si="25"/>
        <v>32</v>
      </c>
      <c r="AB8" s="18">
        <f t="shared" si="25"/>
        <v>16</v>
      </c>
      <c r="AC8" s="13"/>
      <c r="AD8" s="15"/>
      <c r="AE8" s="10">
        <v>5</v>
      </c>
      <c r="AF8" s="11">
        <f t="shared" si="17"/>
        <v>271</v>
      </c>
      <c r="AG8" s="11">
        <f t="shared" si="18"/>
        <v>135</v>
      </c>
      <c r="AH8" s="11">
        <f t="shared" si="19"/>
        <v>67</v>
      </c>
      <c r="AI8" s="11">
        <f t="shared" si="20"/>
        <v>33</v>
      </c>
      <c r="AJ8" s="11">
        <f t="shared" si="21"/>
        <v>16</v>
      </c>
    </row>
    <row r="9" spans="2:36">
      <c r="B9" s="40"/>
      <c r="C9" s="41"/>
      <c r="D9" s="42">
        <v>4</v>
      </c>
      <c r="E9" s="43">
        <v>203760.68965517241</v>
      </c>
      <c r="F9" s="36">
        <f t="shared" si="2"/>
        <v>198.9850484913793</v>
      </c>
      <c r="G9" s="37">
        <f t="shared" si="22"/>
        <v>116.59280185041756</v>
      </c>
      <c r="H9" s="38">
        <f t="shared" si="3"/>
        <v>11241.860382440977</v>
      </c>
      <c r="I9" s="38">
        <f t="shared" si="4"/>
        <v>5620.9301912204883</v>
      </c>
      <c r="J9" s="38">
        <f t="shared" si="23"/>
        <v>2810.4650956102441</v>
      </c>
      <c r="K9" s="38">
        <f t="shared" si="5"/>
        <v>1405.2325478051221</v>
      </c>
      <c r="L9" s="38">
        <f t="shared" si="6"/>
        <v>702.61627390256103</v>
      </c>
      <c r="N9" s="39">
        <f t="shared" si="7"/>
        <v>187</v>
      </c>
      <c r="O9" s="39">
        <f t="shared" si="8"/>
        <v>93</v>
      </c>
      <c r="P9" s="39">
        <f t="shared" si="24"/>
        <v>46</v>
      </c>
      <c r="Q9" s="39">
        <f t="shared" si="10"/>
        <v>23</v>
      </c>
      <c r="R9" s="39">
        <f t="shared" si="11"/>
        <v>11</v>
      </c>
      <c r="U9" s="13"/>
      <c r="V9" s="12" t="s">
        <v>26</v>
      </c>
      <c r="W9" s="10">
        <v>15</v>
      </c>
      <c r="X9" s="11">
        <f>N13</f>
        <v>79</v>
      </c>
      <c r="Y9" s="11">
        <f t="shared" ref="Y9:AB11" si="26">O13</f>
        <v>39</v>
      </c>
      <c r="Z9" s="11">
        <f t="shared" si="26"/>
        <v>19</v>
      </c>
      <c r="AA9" s="11">
        <f t="shared" si="26"/>
        <v>9</v>
      </c>
      <c r="AB9" s="11">
        <f t="shared" si="26"/>
        <v>4</v>
      </c>
      <c r="AC9" s="13"/>
      <c r="AD9" s="15"/>
      <c r="AE9" s="10">
        <v>4</v>
      </c>
      <c r="AF9" s="11">
        <f t="shared" si="17"/>
        <v>294</v>
      </c>
      <c r="AG9" s="11">
        <f t="shared" si="18"/>
        <v>147</v>
      </c>
      <c r="AH9" s="11">
        <f t="shared" si="19"/>
        <v>73</v>
      </c>
      <c r="AI9" s="11">
        <f t="shared" si="20"/>
        <v>36</v>
      </c>
      <c r="AJ9" s="11">
        <f t="shared" si="21"/>
        <v>18</v>
      </c>
    </row>
    <row r="10" spans="2:36">
      <c r="B10" s="40"/>
      <c r="C10" s="41"/>
      <c r="D10" s="42">
        <v>3</v>
      </c>
      <c r="E10" s="43">
        <v>185447.79310344829</v>
      </c>
      <c r="F10" s="36">
        <f t="shared" si="2"/>
        <v>181.10136045258622</v>
      </c>
      <c r="G10" s="37">
        <f t="shared" si="22"/>
        <v>106.11407839018725</v>
      </c>
      <c r="H10" s="38">
        <f t="shared" si="3"/>
        <v>12351.989668895876</v>
      </c>
      <c r="I10" s="38">
        <f t="shared" si="4"/>
        <v>6175.994834447938</v>
      </c>
      <c r="J10" s="38">
        <f t="shared" si="23"/>
        <v>3087.997417223969</v>
      </c>
      <c r="K10" s="38">
        <f t="shared" si="5"/>
        <v>1543.9987086119845</v>
      </c>
      <c r="L10" s="38">
        <f t="shared" si="6"/>
        <v>771.99935430599226</v>
      </c>
      <c r="N10" s="39">
        <f t="shared" si="7"/>
        <v>205</v>
      </c>
      <c r="O10" s="39">
        <f t="shared" si="8"/>
        <v>102</v>
      </c>
      <c r="P10" s="39">
        <f t="shared" si="24"/>
        <v>51</v>
      </c>
      <c r="Q10" s="39">
        <f t="shared" si="10"/>
        <v>25</v>
      </c>
      <c r="R10" s="39">
        <f t="shared" si="11"/>
        <v>12</v>
      </c>
      <c r="U10" s="13"/>
      <c r="V10" s="15"/>
      <c r="W10" s="10">
        <v>10</v>
      </c>
      <c r="X10" s="11">
        <f t="shared" ref="X10:X11" si="27">N14</f>
        <v>102</v>
      </c>
      <c r="Y10" s="11">
        <f t="shared" si="26"/>
        <v>51</v>
      </c>
      <c r="Z10" s="11">
        <f t="shared" si="26"/>
        <v>25</v>
      </c>
      <c r="AA10" s="11">
        <f t="shared" si="26"/>
        <v>12</v>
      </c>
      <c r="AB10" s="11">
        <f t="shared" si="26"/>
        <v>6</v>
      </c>
      <c r="AC10" s="13"/>
      <c r="AD10" s="15"/>
      <c r="AE10" s="10">
        <v>3</v>
      </c>
      <c r="AF10" s="11">
        <f t="shared" si="17"/>
        <v>322</v>
      </c>
      <c r="AG10" s="11">
        <f t="shared" si="18"/>
        <v>161</v>
      </c>
      <c r="AH10" s="11">
        <f t="shared" si="19"/>
        <v>80</v>
      </c>
      <c r="AI10" s="11">
        <f t="shared" si="20"/>
        <v>40</v>
      </c>
      <c r="AJ10" s="11">
        <f t="shared" si="21"/>
        <v>20</v>
      </c>
    </row>
    <row r="11" spans="2:36">
      <c r="B11" s="40"/>
      <c r="C11" s="41"/>
      <c r="D11" s="42">
        <v>2</v>
      </c>
      <c r="E11" s="43">
        <v>167134.89655172414</v>
      </c>
      <c r="F11" s="36">
        <f t="shared" si="2"/>
        <v>163.21767241379311</v>
      </c>
      <c r="G11" s="37">
        <f t="shared" si="22"/>
        <v>95.635354929956904</v>
      </c>
      <c r="H11" s="38">
        <f t="shared" si="3"/>
        <v>13705.391703308553</v>
      </c>
      <c r="I11" s="38">
        <f t="shared" si="4"/>
        <v>6852.6958516542763</v>
      </c>
      <c r="J11" s="38">
        <f t="shared" si="23"/>
        <v>3426.3479258271382</v>
      </c>
      <c r="K11" s="38">
        <f t="shared" si="5"/>
        <v>1713.1739629135691</v>
      </c>
      <c r="L11" s="38">
        <f t="shared" si="6"/>
        <v>856.58698145678454</v>
      </c>
      <c r="N11" s="39">
        <f t="shared" si="7"/>
        <v>228</v>
      </c>
      <c r="O11" s="39">
        <f t="shared" si="8"/>
        <v>114</v>
      </c>
      <c r="P11" s="39">
        <f t="shared" si="24"/>
        <v>57</v>
      </c>
      <c r="Q11" s="39">
        <f t="shared" si="10"/>
        <v>28</v>
      </c>
      <c r="R11" s="39">
        <f t="shared" si="11"/>
        <v>14</v>
      </c>
      <c r="U11" s="13"/>
      <c r="V11" s="15"/>
      <c r="W11" s="10">
        <v>5</v>
      </c>
      <c r="X11" s="11">
        <f t="shared" si="27"/>
        <v>145</v>
      </c>
      <c r="Y11" s="11">
        <f t="shared" si="26"/>
        <v>72</v>
      </c>
      <c r="Z11" s="11">
        <f t="shared" si="26"/>
        <v>36</v>
      </c>
      <c r="AA11" s="11">
        <f t="shared" si="26"/>
        <v>18</v>
      </c>
      <c r="AB11" s="11">
        <f t="shared" si="26"/>
        <v>9</v>
      </c>
      <c r="AC11" s="13"/>
      <c r="AD11" s="15"/>
      <c r="AE11" s="10">
        <v>2</v>
      </c>
      <c r="AF11" s="11">
        <f t="shared" si="17"/>
        <v>355</v>
      </c>
      <c r="AG11" s="11">
        <f t="shared" si="18"/>
        <v>177</v>
      </c>
      <c r="AH11" s="11">
        <f t="shared" si="19"/>
        <v>88</v>
      </c>
      <c r="AI11" s="11">
        <f t="shared" si="20"/>
        <v>44</v>
      </c>
      <c r="AJ11" s="11">
        <f t="shared" si="21"/>
        <v>22</v>
      </c>
    </row>
    <row r="12" spans="2:36" ht="15" thickBot="1">
      <c r="B12" s="40"/>
      <c r="C12" s="44"/>
      <c r="D12" s="45">
        <v>1</v>
      </c>
      <c r="E12" s="46">
        <v>148822</v>
      </c>
      <c r="F12" s="47">
        <f t="shared" si="2"/>
        <v>145.333984375</v>
      </c>
      <c r="G12" s="48">
        <f t="shared" si="22"/>
        <v>85.156631469726563</v>
      </c>
      <c r="H12" s="49">
        <f t="shared" si="3"/>
        <v>15391.872334287493</v>
      </c>
      <c r="I12" s="49">
        <f t="shared" si="4"/>
        <v>7695.9361671437464</v>
      </c>
      <c r="J12" s="49">
        <f t="shared" si="23"/>
        <v>3847.9680835718732</v>
      </c>
      <c r="K12" s="49">
        <f t="shared" si="5"/>
        <v>1923.9840417859366</v>
      </c>
      <c r="L12" s="49">
        <f t="shared" si="6"/>
        <v>961.9920208929683</v>
      </c>
      <c r="N12" s="50">
        <f t="shared" si="7"/>
        <v>256</v>
      </c>
      <c r="O12" s="50">
        <f t="shared" si="8"/>
        <v>128</v>
      </c>
      <c r="P12" s="50">
        <f t="shared" si="24"/>
        <v>64</v>
      </c>
      <c r="Q12" s="50">
        <f t="shared" si="10"/>
        <v>32</v>
      </c>
      <c r="R12" s="50">
        <f t="shared" si="11"/>
        <v>16</v>
      </c>
      <c r="U12" s="13"/>
      <c r="V12" s="19"/>
      <c r="W12" s="17">
        <v>1</v>
      </c>
      <c r="X12" s="18">
        <f>N19</f>
        <v>218</v>
      </c>
      <c r="Y12" s="18">
        <f t="shared" ref="Y12:AB12" si="28">O19</f>
        <v>109</v>
      </c>
      <c r="Z12" s="18">
        <f t="shared" si="28"/>
        <v>54</v>
      </c>
      <c r="AA12" s="18">
        <f t="shared" si="28"/>
        <v>27</v>
      </c>
      <c r="AB12" s="18">
        <f t="shared" si="28"/>
        <v>13</v>
      </c>
      <c r="AC12" s="13"/>
      <c r="AD12" s="19"/>
      <c r="AE12" s="10">
        <v>1</v>
      </c>
      <c r="AF12" s="11">
        <f t="shared" si="17"/>
        <v>396</v>
      </c>
      <c r="AG12" s="11">
        <f t="shared" si="18"/>
        <v>198</v>
      </c>
      <c r="AH12" s="11">
        <f t="shared" si="19"/>
        <v>99</v>
      </c>
      <c r="AI12" s="11">
        <f t="shared" si="20"/>
        <v>49</v>
      </c>
      <c r="AJ12" s="11">
        <f t="shared" si="21"/>
        <v>24</v>
      </c>
    </row>
    <row r="13" spans="2:36">
      <c r="B13" s="40"/>
      <c r="C13" s="41" t="s">
        <v>7</v>
      </c>
      <c r="D13" s="42">
        <v>15</v>
      </c>
      <c r="E13" s="43">
        <v>482037.86206896557</v>
      </c>
      <c r="F13" s="51">
        <f t="shared" si="2"/>
        <v>470.74009967672418</v>
      </c>
      <c r="G13" s="52">
        <f t="shared" si="22"/>
        <v>275.82427715433056</v>
      </c>
      <c r="H13" s="53">
        <f t="shared" si="3"/>
        <v>4752.0110032468947</v>
      </c>
      <c r="I13" s="53">
        <f t="shared" si="4"/>
        <v>2376.0055016234473</v>
      </c>
      <c r="J13" s="53">
        <f t="shared" si="23"/>
        <v>1188.0027508117237</v>
      </c>
      <c r="K13" s="53">
        <f t="shared" si="5"/>
        <v>594.00137540586184</v>
      </c>
      <c r="L13" s="53">
        <f t="shared" si="6"/>
        <v>297.00068770293092</v>
      </c>
      <c r="N13" s="54">
        <f t="shared" si="7"/>
        <v>79</v>
      </c>
      <c r="O13" s="54">
        <f t="shared" si="8"/>
        <v>39</v>
      </c>
      <c r="P13" s="54">
        <f t="shared" si="24"/>
        <v>19</v>
      </c>
      <c r="Q13" s="54">
        <f t="shared" si="10"/>
        <v>9</v>
      </c>
      <c r="R13" s="54">
        <f t="shared" si="11"/>
        <v>4</v>
      </c>
      <c r="U13" s="13"/>
      <c r="V13" s="9" t="s">
        <v>27</v>
      </c>
      <c r="W13" s="10">
        <v>15</v>
      </c>
      <c r="X13" s="11">
        <f>N20</f>
        <v>68</v>
      </c>
      <c r="Y13" s="11">
        <f t="shared" ref="Y13:AB13" si="29">O20</f>
        <v>34</v>
      </c>
      <c r="Z13" s="11">
        <f t="shared" si="29"/>
        <v>17</v>
      </c>
      <c r="AA13" s="11">
        <f t="shared" si="29"/>
        <v>8</v>
      </c>
      <c r="AB13" s="11">
        <f t="shared" si="29"/>
        <v>4</v>
      </c>
      <c r="AC13" s="13"/>
      <c r="AD13" s="12" t="s">
        <v>26</v>
      </c>
      <c r="AE13" s="10">
        <v>30</v>
      </c>
      <c r="AF13" s="11">
        <f t="shared" si="17"/>
        <v>69</v>
      </c>
      <c r="AG13" s="11">
        <f t="shared" si="18"/>
        <v>34</v>
      </c>
      <c r="AH13" s="11">
        <f t="shared" si="19"/>
        <v>17</v>
      </c>
      <c r="AI13" s="11">
        <f t="shared" si="20"/>
        <v>8</v>
      </c>
      <c r="AJ13" s="11">
        <f t="shared" si="21"/>
        <v>4</v>
      </c>
    </row>
    <row r="14" spans="2:36">
      <c r="B14" s="40"/>
      <c r="C14" s="41"/>
      <c r="D14" s="42">
        <v>10</v>
      </c>
      <c r="E14" s="43">
        <v>372394.48275862075</v>
      </c>
      <c r="F14" s="36">
        <f t="shared" si="2"/>
        <v>363.66648706896558</v>
      </c>
      <c r="G14" s="37">
        <f t="shared" si="22"/>
        <v>213.08583226697203</v>
      </c>
      <c r="H14" s="38">
        <f t="shared" si="3"/>
        <v>6151.1363099815044</v>
      </c>
      <c r="I14" s="38">
        <f t="shared" si="4"/>
        <v>3075.5681549907522</v>
      </c>
      <c r="J14" s="38">
        <f t="shared" si="23"/>
        <v>1537.7840774953761</v>
      </c>
      <c r="K14" s="38">
        <f t="shared" si="5"/>
        <v>768.89203874768805</v>
      </c>
      <c r="L14" s="38">
        <f t="shared" si="6"/>
        <v>384.44601937384402</v>
      </c>
      <c r="N14" s="39">
        <f t="shared" si="7"/>
        <v>102</v>
      </c>
      <c r="O14" s="39">
        <f t="shared" si="8"/>
        <v>51</v>
      </c>
      <c r="P14" s="39">
        <f t="shared" si="24"/>
        <v>25</v>
      </c>
      <c r="Q14" s="39">
        <f t="shared" si="10"/>
        <v>12</v>
      </c>
      <c r="R14" s="39">
        <f t="shared" si="11"/>
        <v>6</v>
      </c>
      <c r="U14" s="13"/>
      <c r="V14" s="14"/>
      <c r="W14" s="10">
        <v>10</v>
      </c>
      <c r="X14" s="11">
        <f t="shared" ref="X14:X15" si="30">N21</f>
        <v>88</v>
      </c>
      <c r="Y14" s="11">
        <f t="shared" ref="Y14:Y15" si="31">O21</f>
        <v>44</v>
      </c>
      <c r="Z14" s="11">
        <f t="shared" ref="Z14:Z15" si="32">P21</f>
        <v>22</v>
      </c>
      <c r="AA14" s="11">
        <f t="shared" ref="AA14:AA15" si="33">Q21</f>
        <v>11</v>
      </c>
      <c r="AB14" s="11">
        <f t="shared" ref="AB14:AB15" si="34">R21</f>
        <v>5</v>
      </c>
      <c r="AC14" s="13"/>
      <c r="AD14" s="15"/>
      <c r="AE14" s="10">
        <v>15</v>
      </c>
      <c r="AF14" s="11">
        <f t="shared" si="17"/>
        <v>116</v>
      </c>
      <c r="AG14" s="11">
        <f t="shared" si="18"/>
        <v>58</v>
      </c>
      <c r="AH14" s="11">
        <f t="shared" si="19"/>
        <v>29</v>
      </c>
      <c r="AI14" s="11">
        <f t="shared" si="20"/>
        <v>14</v>
      </c>
      <c r="AJ14" s="11">
        <f t="shared" si="21"/>
        <v>7</v>
      </c>
    </row>
    <row r="15" spans="2:36">
      <c r="B15" s="40"/>
      <c r="C15" s="41"/>
      <c r="D15" s="42">
        <v>5</v>
      </c>
      <c r="E15" s="43">
        <v>262751.10344827588</v>
      </c>
      <c r="F15" s="36">
        <f t="shared" si="2"/>
        <v>256.59287446120692</v>
      </c>
      <c r="G15" s="37">
        <f t="shared" si="22"/>
        <v>150.34738737961342</v>
      </c>
      <c r="H15" s="38">
        <f t="shared" si="3"/>
        <v>8717.9433101191953</v>
      </c>
      <c r="I15" s="38">
        <f t="shared" si="4"/>
        <v>4358.9716550595977</v>
      </c>
      <c r="J15" s="38">
        <f t="shared" si="23"/>
        <v>2179.4858275297988</v>
      </c>
      <c r="K15" s="38">
        <f t="shared" si="5"/>
        <v>1089.7429137648994</v>
      </c>
      <c r="L15" s="38">
        <f t="shared" si="6"/>
        <v>544.87145688244971</v>
      </c>
      <c r="N15" s="39">
        <f t="shared" si="7"/>
        <v>145</v>
      </c>
      <c r="O15" s="39">
        <f t="shared" si="8"/>
        <v>72</v>
      </c>
      <c r="P15" s="39">
        <f t="shared" si="24"/>
        <v>36</v>
      </c>
      <c r="Q15" s="39">
        <f t="shared" si="10"/>
        <v>18</v>
      </c>
      <c r="R15" s="39">
        <f t="shared" si="11"/>
        <v>9</v>
      </c>
      <c r="U15" s="13"/>
      <c r="V15" s="14"/>
      <c r="W15" s="10">
        <v>5</v>
      </c>
      <c r="X15" s="11">
        <f t="shared" si="30"/>
        <v>125</v>
      </c>
      <c r="Y15" s="11">
        <f t="shared" si="31"/>
        <v>62</v>
      </c>
      <c r="Z15" s="11">
        <f t="shared" si="32"/>
        <v>31</v>
      </c>
      <c r="AA15" s="11">
        <f t="shared" si="33"/>
        <v>15</v>
      </c>
      <c r="AB15" s="11">
        <f t="shared" si="34"/>
        <v>7</v>
      </c>
      <c r="AC15" s="13"/>
      <c r="AD15" s="15"/>
      <c r="AE15" s="10">
        <v>10</v>
      </c>
      <c r="AF15" s="11">
        <f t="shared" si="17"/>
        <v>149</v>
      </c>
      <c r="AG15" s="11">
        <f t="shared" si="18"/>
        <v>74</v>
      </c>
      <c r="AH15" s="11">
        <f t="shared" si="19"/>
        <v>37</v>
      </c>
      <c r="AI15" s="11">
        <f t="shared" si="20"/>
        <v>18</v>
      </c>
      <c r="AJ15" s="11">
        <f t="shared" si="21"/>
        <v>9</v>
      </c>
    </row>
    <row r="16" spans="2:36">
      <c r="B16" s="40"/>
      <c r="C16" s="41"/>
      <c r="D16" s="42">
        <v>4</v>
      </c>
      <c r="E16" s="43">
        <v>240822.42758620693</v>
      </c>
      <c r="F16" s="36">
        <f t="shared" si="2"/>
        <v>235.17815193965521</v>
      </c>
      <c r="G16" s="37">
        <f t="shared" si="22"/>
        <v>137.79969840214173</v>
      </c>
      <c r="H16" s="38">
        <f t="shared" si="3"/>
        <v>9511.7769864409838</v>
      </c>
      <c r="I16" s="38">
        <f t="shared" si="4"/>
        <v>4755.8884932204919</v>
      </c>
      <c r="J16" s="38">
        <f t="shared" si="23"/>
        <v>2377.944246610246</v>
      </c>
      <c r="K16" s="38">
        <f t="shared" si="5"/>
        <v>1188.972123305123</v>
      </c>
      <c r="L16" s="38">
        <f t="shared" si="6"/>
        <v>594.48606165256149</v>
      </c>
      <c r="N16" s="39">
        <f t="shared" si="7"/>
        <v>158</v>
      </c>
      <c r="O16" s="39">
        <f t="shared" si="8"/>
        <v>79</v>
      </c>
      <c r="P16" s="39">
        <f t="shared" si="24"/>
        <v>39</v>
      </c>
      <c r="Q16" s="39">
        <f t="shared" si="10"/>
        <v>19</v>
      </c>
      <c r="R16" s="39">
        <f t="shared" si="11"/>
        <v>9</v>
      </c>
      <c r="U16" s="13"/>
      <c r="V16" s="16"/>
      <c r="W16" s="17">
        <v>1</v>
      </c>
      <c r="X16" s="18">
        <f>N26</f>
        <v>189</v>
      </c>
      <c r="Y16" s="18">
        <f t="shared" ref="Y16:AB16" si="35">O26</f>
        <v>94</v>
      </c>
      <c r="Z16" s="18">
        <f t="shared" si="35"/>
        <v>47</v>
      </c>
      <c r="AA16" s="18">
        <f t="shared" si="35"/>
        <v>23</v>
      </c>
      <c r="AB16" s="18">
        <f t="shared" si="35"/>
        <v>11</v>
      </c>
      <c r="AC16" s="13"/>
      <c r="AD16" s="15"/>
      <c r="AE16" s="10">
        <v>5</v>
      </c>
      <c r="AF16" s="11">
        <f t="shared" si="17"/>
        <v>210</v>
      </c>
      <c r="AG16" s="11">
        <f t="shared" si="18"/>
        <v>105</v>
      </c>
      <c r="AH16" s="11">
        <f t="shared" si="19"/>
        <v>52</v>
      </c>
      <c r="AI16" s="11">
        <f t="shared" si="20"/>
        <v>26</v>
      </c>
      <c r="AJ16" s="11">
        <f t="shared" si="21"/>
        <v>13</v>
      </c>
    </row>
    <row r="17" spans="2:36" ht="16.5" customHeight="1">
      <c r="B17" s="40"/>
      <c r="C17" s="41"/>
      <c r="D17" s="42">
        <v>3</v>
      </c>
      <c r="E17" s="43">
        <v>218893.75172413795</v>
      </c>
      <c r="F17" s="36">
        <f t="shared" si="2"/>
        <v>213.76342941810347</v>
      </c>
      <c r="G17" s="37">
        <f t="shared" si="22"/>
        <v>125.25200942467001</v>
      </c>
      <c r="H17" s="38">
        <f t="shared" si="3"/>
        <v>10464.662451489874</v>
      </c>
      <c r="I17" s="38">
        <f t="shared" si="4"/>
        <v>5232.331225744937</v>
      </c>
      <c r="J17" s="38">
        <f t="shared" si="23"/>
        <v>2616.1656128724685</v>
      </c>
      <c r="K17" s="38">
        <f t="shared" si="5"/>
        <v>1308.0828064362343</v>
      </c>
      <c r="L17" s="38">
        <f t="shared" si="6"/>
        <v>654.04140321811713</v>
      </c>
      <c r="N17" s="39">
        <f t="shared" si="7"/>
        <v>174</v>
      </c>
      <c r="O17" s="39">
        <f t="shared" si="8"/>
        <v>87</v>
      </c>
      <c r="P17" s="39">
        <f t="shared" si="24"/>
        <v>43</v>
      </c>
      <c r="Q17" s="39">
        <f t="shared" si="10"/>
        <v>21</v>
      </c>
      <c r="R17" s="39">
        <f t="shared" si="11"/>
        <v>10</v>
      </c>
      <c r="U17" s="8" t="s">
        <v>28</v>
      </c>
      <c r="V17" s="12" t="s">
        <v>24</v>
      </c>
      <c r="W17" s="10">
        <v>30</v>
      </c>
      <c r="X17" s="18">
        <f>N51</f>
        <v>245</v>
      </c>
      <c r="Y17" s="18">
        <f t="shared" ref="Y17:AB17" si="36">O51</f>
        <v>122</v>
      </c>
      <c r="Z17" s="18">
        <f t="shared" si="36"/>
        <v>61</v>
      </c>
      <c r="AA17" s="18">
        <f t="shared" si="36"/>
        <v>30</v>
      </c>
      <c r="AB17" s="18">
        <f t="shared" si="36"/>
        <v>15</v>
      </c>
      <c r="AC17" s="13"/>
      <c r="AD17" s="15"/>
      <c r="AE17" s="10">
        <v>4</v>
      </c>
      <c r="AF17" s="11">
        <f t="shared" si="17"/>
        <v>229</v>
      </c>
      <c r="AG17" s="11">
        <f t="shared" si="18"/>
        <v>114</v>
      </c>
      <c r="AH17" s="11">
        <f t="shared" si="19"/>
        <v>57</v>
      </c>
      <c r="AI17" s="11">
        <f t="shared" si="20"/>
        <v>28</v>
      </c>
      <c r="AJ17" s="11">
        <f t="shared" si="21"/>
        <v>14</v>
      </c>
    </row>
    <row r="18" spans="2:36">
      <c r="B18" s="40"/>
      <c r="C18" s="41"/>
      <c r="D18" s="42">
        <v>2</v>
      </c>
      <c r="E18" s="43">
        <v>196965.075862069</v>
      </c>
      <c r="F18" s="36">
        <f t="shared" si="2"/>
        <v>192.34870689655176</v>
      </c>
      <c r="G18" s="37">
        <f t="shared" si="22"/>
        <v>112.7043204471983</v>
      </c>
      <c r="H18" s="38">
        <f t="shared" si="3"/>
        <v>11629.722754187309</v>
      </c>
      <c r="I18" s="38">
        <f t="shared" si="4"/>
        <v>5814.8613770936545</v>
      </c>
      <c r="J18" s="38">
        <f t="shared" si="23"/>
        <v>2907.4306885468272</v>
      </c>
      <c r="K18" s="38">
        <f t="shared" si="5"/>
        <v>1453.7153442734136</v>
      </c>
      <c r="L18" s="38">
        <f t="shared" si="6"/>
        <v>726.85767213670681</v>
      </c>
      <c r="N18" s="39">
        <f t="shared" si="7"/>
        <v>193</v>
      </c>
      <c r="O18" s="39">
        <f t="shared" si="8"/>
        <v>96</v>
      </c>
      <c r="P18" s="39">
        <f t="shared" si="24"/>
        <v>48</v>
      </c>
      <c r="Q18" s="39">
        <f t="shared" si="10"/>
        <v>24</v>
      </c>
      <c r="R18" s="39">
        <f t="shared" si="11"/>
        <v>12</v>
      </c>
      <c r="U18" s="13"/>
      <c r="V18" s="15"/>
      <c r="W18" s="10">
        <v>15</v>
      </c>
      <c r="X18" s="18">
        <f t="shared" ref="X18:X20" si="37">N52</f>
        <v>390</v>
      </c>
      <c r="Y18" s="18">
        <f t="shared" ref="Y18:Y20" si="38">O52</f>
        <v>195</v>
      </c>
      <c r="Z18" s="18">
        <f t="shared" ref="Z18:Z20" si="39">P52</f>
        <v>97</v>
      </c>
      <c r="AA18" s="18">
        <f t="shared" ref="AA18:AA20" si="40">Q52</f>
        <v>48</v>
      </c>
      <c r="AB18" s="18">
        <f t="shared" ref="AB18:AB20" si="41">R52</f>
        <v>24</v>
      </c>
      <c r="AC18" s="13"/>
      <c r="AD18" s="15"/>
      <c r="AE18" s="10">
        <v>3</v>
      </c>
      <c r="AF18" s="11">
        <f t="shared" si="17"/>
        <v>251</v>
      </c>
      <c r="AG18" s="11">
        <f t="shared" si="18"/>
        <v>125</v>
      </c>
      <c r="AH18" s="11">
        <f t="shared" si="19"/>
        <v>62</v>
      </c>
      <c r="AI18" s="11">
        <f t="shared" si="20"/>
        <v>31</v>
      </c>
      <c r="AJ18" s="11">
        <f t="shared" si="21"/>
        <v>15</v>
      </c>
    </row>
    <row r="19" spans="2:36" ht="15" thickBot="1">
      <c r="B19" s="40"/>
      <c r="C19" s="44"/>
      <c r="D19" s="45">
        <v>1</v>
      </c>
      <c r="E19" s="46">
        <v>175036.40000000002</v>
      </c>
      <c r="F19" s="47">
        <f t="shared" si="2"/>
        <v>170.93398437500002</v>
      </c>
      <c r="G19" s="48">
        <f t="shared" si="22"/>
        <v>100.15663146972658</v>
      </c>
      <c r="H19" s="49">
        <f t="shared" si="3"/>
        <v>13086.702106152394</v>
      </c>
      <c r="I19" s="49">
        <f t="shared" si="4"/>
        <v>6543.3510530761969</v>
      </c>
      <c r="J19" s="49">
        <f t="shared" si="23"/>
        <v>3271.6755265380984</v>
      </c>
      <c r="K19" s="49">
        <f t="shared" si="5"/>
        <v>1635.8377632690492</v>
      </c>
      <c r="L19" s="49">
        <f t="shared" si="6"/>
        <v>817.91888163452461</v>
      </c>
      <c r="N19" s="50">
        <f t="shared" si="7"/>
        <v>218</v>
      </c>
      <c r="O19" s="50">
        <f t="shared" si="8"/>
        <v>109</v>
      </c>
      <c r="P19" s="50">
        <f t="shared" si="24"/>
        <v>54</v>
      </c>
      <c r="Q19" s="50">
        <f t="shared" si="10"/>
        <v>27</v>
      </c>
      <c r="R19" s="50">
        <f t="shared" si="11"/>
        <v>13</v>
      </c>
      <c r="U19" s="13"/>
      <c r="V19" s="15"/>
      <c r="W19" s="10">
        <v>10</v>
      </c>
      <c r="X19" s="18">
        <f t="shared" si="37"/>
        <v>485</v>
      </c>
      <c r="Y19" s="18">
        <f t="shared" si="38"/>
        <v>242</v>
      </c>
      <c r="Z19" s="18">
        <f t="shared" si="39"/>
        <v>121</v>
      </c>
      <c r="AA19" s="18">
        <f t="shared" si="40"/>
        <v>60</v>
      </c>
      <c r="AB19" s="18">
        <f t="shared" si="41"/>
        <v>30</v>
      </c>
      <c r="AC19" s="13"/>
      <c r="AD19" s="15"/>
      <c r="AE19" s="10">
        <v>2</v>
      </c>
      <c r="AF19" s="11">
        <f t="shared" si="17"/>
        <v>278</v>
      </c>
      <c r="AG19" s="11">
        <f t="shared" si="18"/>
        <v>139</v>
      </c>
      <c r="AH19" s="11">
        <f t="shared" si="19"/>
        <v>69</v>
      </c>
      <c r="AI19" s="11">
        <f t="shared" si="20"/>
        <v>34</v>
      </c>
      <c r="AJ19" s="11">
        <f t="shared" si="21"/>
        <v>17</v>
      </c>
    </row>
    <row r="20" spans="2:36">
      <c r="B20" s="40"/>
      <c r="C20" s="41" t="s">
        <v>8</v>
      </c>
      <c r="D20" s="42">
        <v>15</v>
      </c>
      <c r="E20" s="43">
        <v>558873.17241379316</v>
      </c>
      <c r="F20" s="51">
        <f t="shared" si="2"/>
        <v>545.77458243534488</v>
      </c>
      <c r="G20" s="52">
        <f t="shared" si="22"/>
        <v>319.78979439570992</v>
      </c>
      <c r="H20" s="53">
        <f t="shared" si="3"/>
        <v>4098.6924003525482</v>
      </c>
      <c r="I20" s="53">
        <f t="shared" si="4"/>
        <v>2049.3462001762741</v>
      </c>
      <c r="J20" s="53">
        <f t="shared" si="23"/>
        <v>1024.6731000881371</v>
      </c>
      <c r="K20" s="53">
        <f t="shared" si="5"/>
        <v>512.33655004406853</v>
      </c>
      <c r="L20" s="53">
        <f t="shared" si="6"/>
        <v>256.16827502203427</v>
      </c>
      <c r="N20" s="54">
        <f t="shared" si="7"/>
        <v>68</v>
      </c>
      <c r="O20" s="54">
        <f t="shared" si="8"/>
        <v>34</v>
      </c>
      <c r="P20" s="54">
        <f t="shared" si="24"/>
        <v>17</v>
      </c>
      <c r="Q20" s="54">
        <f t="shared" si="10"/>
        <v>8</v>
      </c>
      <c r="R20" s="54">
        <f t="shared" si="11"/>
        <v>4</v>
      </c>
      <c r="U20" s="13"/>
      <c r="V20" s="15"/>
      <c r="W20" s="10">
        <v>5</v>
      </c>
      <c r="X20" s="18">
        <f t="shared" si="37"/>
        <v>643</v>
      </c>
      <c r="Y20" s="18">
        <f t="shared" si="38"/>
        <v>321</v>
      </c>
      <c r="Z20" s="18">
        <f t="shared" si="39"/>
        <v>160</v>
      </c>
      <c r="AA20" s="18">
        <f t="shared" si="40"/>
        <v>80</v>
      </c>
      <c r="AB20" s="18">
        <f t="shared" si="41"/>
        <v>40</v>
      </c>
      <c r="AC20" s="13"/>
      <c r="AD20" s="19"/>
      <c r="AE20" s="10">
        <v>1</v>
      </c>
      <c r="AF20" s="11">
        <f t="shared" si="17"/>
        <v>311</v>
      </c>
      <c r="AG20" s="11">
        <f t="shared" si="18"/>
        <v>155</v>
      </c>
      <c r="AH20" s="11">
        <f t="shared" si="19"/>
        <v>77</v>
      </c>
      <c r="AI20" s="11">
        <f t="shared" si="20"/>
        <v>38</v>
      </c>
      <c r="AJ20" s="11">
        <f t="shared" si="21"/>
        <v>19</v>
      </c>
    </row>
    <row r="21" spans="2:36">
      <c r="B21" s="40"/>
      <c r="C21" s="41"/>
      <c r="D21" s="42">
        <v>10</v>
      </c>
      <c r="E21" s="43">
        <v>431150.89655172417</v>
      </c>
      <c r="F21" s="36">
        <f t="shared" si="2"/>
        <v>421.04579741379314</v>
      </c>
      <c r="G21" s="37">
        <f t="shared" si="22"/>
        <v>246.70652192214442</v>
      </c>
      <c r="H21" s="38">
        <f t="shared" si="3"/>
        <v>5312.8713006364569</v>
      </c>
      <c r="I21" s="38">
        <f t="shared" si="4"/>
        <v>2656.4356503182285</v>
      </c>
      <c r="J21" s="38">
        <f t="shared" si="23"/>
        <v>1328.2178251591142</v>
      </c>
      <c r="K21" s="38">
        <f t="shared" si="5"/>
        <v>664.10891257955711</v>
      </c>
      <c r="L21" s="38">
        <f t="shared" si="6"/>
        <v>332.05445628977856</v>
      </c>
      <c r="N21" s="39">
        <f t="shared" si="7"/>
        <v>88</v>
      </c>
      <c r="O21" s="39">
        <f t="shared" si="8"/>
        <v>44</v>
      </c>
      <c r="P21" s="39">
        <f t="shared" si="24"/>
        <v>22</v>
      </c>
      <c r="Q21" s="39">
        <f t="shared" si="10"/>
        <v>11</v>
      </c>
      <c r="R21" s="39">
        <f t="shared" si="11"/>
        <v>5</v>
      </c>
      <c r="U21" s="13"/>
      <c r="V21" s="19"/>
      <c r="W21" s="10">
        <v>1</v>
      </c>
      <c r="X21" s="18">
        <f>N58</f>
        <v>868</v>
      </c>
      <c r="Y21" s="18">
        <f t="shared" ref="Y21:AB21" si="42">O58</f>
        <v>434</v>
      </c>
      <c r="Z21" s="18">
        <f t="shared" si="42"/>
        <v>217</v>
      </c>
      <c r="AA21" s="18">
        <f t="shared" si="42"/>
        <v>108</v>
      </c>
      <c r="AB21" s="18">
        <f t="shared" si="42"/>
        <v>54</v>
      </c>
      <c r="AC21" s="13"/>
      <c r="AD21" s="12" t="s">
        <v>27</v>
      </c>
      <c r="AE21" s="10">
        <v>30</v>
      </c>
      <c r="AF21" s="11">
        <f t="shared" si="17"/>
        <v>56</v>
      </c>
      <c r="AG21" s="11">
        <f t="shared" si="18"/>
        <v>28</v>
      </c>
      <c r="AH21" s="11">
        <f t="shared" si="19"/>
        <v>14</v>
      </c>
      <c r="AI21" s="11">
        <f t="shared" si="20"/>
        <v>7</v>
      </c>
      <c r="AJ21" s="11">
        <f t="shared" si="21"/>
        <v>3</v>
      </c>
    </row>
    <row r="22" spans="2:36">
      <c r="B22" s="40"/>
      <c r="C22" s="41"/>
      <c r="D22" s="42">
        <v>5</v>
      </c>
      <c r="E22" s="43">
        <v>303428.62068965519</v>
      </c>
      <c r="F22" s="36">
        <f t="shared" si="2"/>
        <v>296.31701239224139</v>
      </c>
      <c r="G22" s="37">
        <f t="shared" si="22"/>
        <v>173.62324944857895</v>
      </c>
      <c r="H22" s="38">
        <f t="shared" si="3"/>
        <v>7549.21938255849</v>
      </c>
      <c r="I22" s="38">
        <f t="shared" si="4"/>
        <v>3774.609691279245</v>
      </c>
      <c r="J22" s="38">
        <f t="shared" si="23"/>
        <v>1887.3048456396225</v>
      </c>
      <c r="K22" s="38">
        <f t="shared" si="5"/>
        <v>943.65242281981125</v>
      </c>
      <c r="L22" s="38">
        <f t="shared" si="6"/>
        <v>471.82621140990562</v>
      </c>
      <c r="N22" s="39">
        <f t="shared" si="7"/>
        <v>125</v>
      </c>
      <c r="O22" s="39">
        <f t="shared" si="8"/>
        <v>62</v>
      </c>
      <c r="P22" s="39">
        <f t="shared" si="24"/>
        <v>31</v>
      </c>
      <c r="Q22" s="39">
        <f t="shared" si="10"/>
        <v>15</v>
      </c>
      <c r="R22" s="39">
        <f t="shared" si="11"/>
        <v>7</v>
      </c>
      <c r="U22" s="13"/>
      <c r="V22" s="12" t="s">
        <v>7</v>
      </c>
      <c r="W22" s="10">
        <v>30</v>
      </c>
      <c r="X22" s="18">
        <f>N59</f>
        <v>172</v>
      </c>
      <c r="Y22" s="18">
        <f t="shared" ref="Y22:AB22" si="43">O59</f>
        <v>86</v>
      </c>
      <c r="Z22" s="18">
        <f t="shared" si="43"/>
        <v>43</v>
      </c>
      <c r="AA22" s="18">
        <f t="shared" si="43"/>
        <v>21</v>
      </c>
      <c r="AB22" s="18">
        <f t="shared" si="43"/>
        <v>10</v>
      </c>
      <c r="AC22" s="13"/>
      <c r="AD22" s="15"/>
      <c r="AE22" s="10">
        <v>15</v>
      </c>
      <c r="AF22" s="11">
        <f t="shared" si="17"/>
        <v>94</v>
      </c>
      <c r="AG22" s="11">
        <f t="shared" si="18"/>
        <v>47</v>
      </c>
      <c r="AH22" s="11">
        <f t="shared" si="19"/>
        <v>23</v>
      </c>
      <c r="AI22" s="11">
        <f t="shared" si="20"/>
        <v>11</v>
      </c>
      <c r="AJ22" s="11">
        <f t="shared" si="21"/>
        <v>5</v>
      </c>
    </row>
    <row r="23" spans="2:36">
      <c r="B23" s="40"/>
      <c r="C23" s="41"/>
      <c r="D23" s="42">
        <v>4</v>
      </c>
      <c r="E23" s="43">
        <v>277884.1655172414</v>
      </c>
      <c r="F23" s="36">
        <f t="shared" si="2"/>
        <v>271.37125538793106</v>
      </c>
      <c r="G23" s="37">
        <f t="shared" si="22"/>
        <v>159.00659495386586</v>
      </c>
      <c r="H23" s="38">
        <f t="shared" si="3"/>
        <v>8243.1801044497061</v>
      </c>
      <c r="I23" s="38">
        <f t="shared" si="4"/>
        <v>4121.590052224853</v>
      </c>
      <c r="J23" s="38">
        <f t="shared" si="23"/>
        <v>2060.7950261124265</v>
      </c>
      <c r="K23" s="38">
        <f t="shared" si="5"/>
        <v>1030.3975130562133</v>
      </c>
      <c r="L23" s="38">
        <f t="shared" si="6"/>
        <v>515.19875652810663</v>
      </c>
      <c r="N23" s="39">
        <f t="shared" si="7"/>
        <v>137</v>
      </c>
      <c r="O23" s="39">
        <f t="shared" si="8"/>
        <v>68</v>
      </c>
      <c r="P23" s="39">
        <f t="shared" si="24"/>
        <v>34</v>
      </c>
      <c r="Q23" s="39">
        <f t="shared" si="10"/>
        <v>17</v>
      </c>
      <c r="R23" s="39">
        <f t="shared" si="11"/>
        <v>8</v>
      </c>
      <c r="U23" s="13"/>
      <c r="V23" s="15"/>
      <c r="W23" s="10">
        <v>15</v>
      </c>
      <c r="X23" s="18">
        <f t="shared" ref="X23:X25" si="44">N60</f>
        <v>280</v>
      </c>
      <c r="Y23" s="18">
        <f t="shared" ref="Y23:Y25" si="45">O60</f>
        <v>140</v>
      </c>
      <c r="Z23" s="18">
        <f t="shared" ref="Z23:Z25" si="46">P60</f>
        <v>70</v>
      </c>
      <c r="AA23" s="18">
        <f t="shared" ref="AA23:AA25" si="47">Q60</f>
        <v>35</v>
      </c>
      <c r="AB23" s="18">
        <f t="shared" ref="AB23:AB25" si="48">R60</f>
        <v>17</v>
      </c>
      <c r="AC23" s="13"/>
      <c r="AD23" s="15"/>
      <c r="AE23" s="10">
        <v>10</v>
      </c>
      <c r="AF23" s="11">
        <f t="shared" si="17"/>
        <v>121</v>
      </c>
      <c r="AG23" s="11">
        <f t="shared" si="18"/>
        <v>60</v>
      </c>
      <c r="AH23" s="11">
        <f t="shared" si="19"/>
        <v>30</v>
      </c>
      <c r="AI23" s="11">
        <f t="shared" si="20"/>
        <v>15</v>
      </c>
      <c r="AJ23" s="11">
        <f t="shared" si="21"/>
        <v>7</v>
      </c>
    </row>
    <row r="24" spans="2:36">
      <c r="B24" s="40"/>
      <c r="C24" s="41"/>
      <c r="D24" s="42">
        <v>3</v>
      </c>
      <c r="E24" s="43">
        <v>252339.71034482762</v>
      </c>
      <c r="F24" s="36">
        <f t="shared" si="2"/>
        <v>246.42549838362072</v>
      </c>
      <c r="G24" s="37">
        <f t="shared" si="22"/>
        <v>144.38994045915277</v>
      </c>
      <c r="H24" s="38">
        <f t="shared" si="3"/>
        <v>9077.6406987354949</v>
      </c>
      <c r="I24" s="38">
        <f t="shared" si="4"/>
        <v>4538.8203493677474</v>
      </c>
      <c r="J24" s="38">
        <f t="shared" si="23"/>
        <v>2269.4101746838737</v>
      </c>
      <c r="K24" s="38">
        <f t="shared" si="5"/>
        <v>1134.7050873419369</v>
      </c>
      <c r="L24" s="38">
        <f t="shared" si="6"/>
        <v>567.35254367096843</v>
      </c>
      <c r="N24" s="39">
        <f t="shared" si="7"/>
        <v>151</v>
      </c>
      <c r="O24" s="39">
        <f t="shared" si="8"/>
        <v>75</v>
      </c>
      <c r="P24" s="39">
        <f t="shared" si="24"/>
        <v>37</v>
      </c>
      <c r="Q24" s="39">
        <f t="shared" si="10"/>
        <v>18</v>
      </c>
      <c r="R24" s="39">
        <f t="shared" si="11"/>
        <v>9</v>
      </c>
      <c r="U24" s="13"/>
      <c r="V24" s="15"/>
      <c r="W24" s="10">
        <v>10</v>
      </c>
      <c r="X24" s="18">
        <f t="shared" si="44"/>
        <v>353</v>
      </c>
      <c r="Y24" s="18">
        <f t="shared" si="45"/>
        <v>176</v>
      </c>
      <c r="Z24" s="18">
        <f t="shared" si="46"/>
        <v>88</v>
      </c>
      <c r="AA24" s="18">
        <f t="shared" si="47"/>
        <v>44</v>
      </c>
      <c r="AB24" s="18">
        <f t="shared" si="48"/>
        <v>22</v>
      </c>
      <c r="AC24" s="13"/>
      <c r="AD24" s="15"/>
      <c r="AE24" s="10">
        <v>5</v>
      </c>
      <c r="AF24" s="11">
        <f t="shared" si="17"/>
        <v>171</v>
      </c>
      <c r="AG24" s="11">
        <f t="shared" si="18"/>
        <v>85</v>
      </c>
      <c r="AH24" s="11">
        <f t="shared" si="19"/>
        <v>42</v>
      </c>
      <c r="AI24" s="11">
        <f t="shared" si="20"/>
        <v>21</v>
      </c>
      <c r="AJ24" s="11">
        <f t="shared" si="21"/>
        <v>10</v>
      </c>
    </row>
    <row r="25" spans="2:36">
      <c r="B25" s="40"/>
      <c r="C25" s="41"/>
      <c r="D25" s="42">
        <v>2</v>
      </c>
      <c r="E25" s="43">
        <v>226795.2551724138</v>
      </c>
      <c r="F25" s="36">
        <f t="shared" si="2"/>
        <v>221.47974137931035</v>
      </c>
      <c r="G25" s="37">
        <f t="shared" si="22"/>
        <v>129.77328596443965</v>
      </c>
      <c r="H25" s="38">
        <f t="shared" si="3"/>
        <v>10100.075606925466</v>
      </c>
      <c r="I25" s="38">
        <f t="shared" si="4"/>
        <v>5050.0378034627329</v>
      </c>
      <c r="J25" s="38">
        <f t="shared" si="23"/>
        <v>2525.0189017313664</v>
      </c>
      <c r="K25" s="38">
        <f t="shared" si="5"/>
        <v>1262.5094508656832</v>
      </c>
      <c r="L25" s="38">
        <f t="shared" si="6"/>
        <v>631.25472543284161</v>
      </c>
      <c r="N25" s="39">
        <f t="shared" si="7"/>
        <v>168</v>
      </c>
      <c r="O25" s="39">
        <f t="shared" si="8"/>
        <v>84</v>
      </c>
      <c r="P25" s="39">
        <f t="shared" si="24"/>
        <v>42</v>
      </c>
      <c r="Q25" s="39">
        <f t="shared" si="10"/>
        <v>21</v>
      </c>
      <c r="R25" s="39">
        <f t="shared" si="11"/>
        <v>10</v>
      </c>
      <c r="U25" s="13"/>
      <c r="V25" s="15"/>
      <c r="W25" s="10">
        <v>5</v>
      </c>
      <c r="X25" s="18">
        <f t="shared" si="44"/>
        <v>479</v>
      </c>
      <c r="Y25" s="18">
        <f t="shared" si="45"/>
        <v>239</v>
      </c>
      <c r="Z25" s="18">
        <f t="shared" si="46"/>
        <v>119</v>
      </c>
      <c r="AA25" s="18">
        <f t="shared" si="47"/>
        <v>59</v>
      </c>
      <c r="AB25" s="18">
        <f t="shared" si="48"/>
        <v>29</v>
      </c>
      <c r="AC25" s="13"/>
      <c r="AD25" s="15"/>
      <c r="AE25" s="10">
        <v>4</v>
      </c>
      <c r="AF25" s="11">
        <f t="shared" si="17"/>
        <v>187</v>
      </c>
      <c r="AG25" s="11">
        <f t="shared" si="18"/>
        <v>93</v>
      </c>
      <c r="AH25" s="11">
        <f t="shared" si="19"/>
        <v>46</v>
      </c>
      <c r="AI25" s="11">
        <f t="shared" si="20"/>
        <v>23</v>
      </c>
      <c r="AJ25" s="11">
        <f t="shared" si="21"/>
        <v>11</v>
      </c>
    </row>
    <row r="26" spans="2:36" ht="15" thickBot="1">
      <c r="B26" s="55"/>
      <c r="C26" s="44"/>
      <c r="D26" s="45">
        <v>1</v>
      </c>
      <c r="E26" s="46">
        <v>201250.80000000002</v>
      </c>
      <c r="F26" s="47">
        <f t="shared" si="2"/>
        <v>196.53398437500002</v>
      </c>
      <c r="G26" s="48">
        <f t="shared" si="22"/>
        <v>115.15663146972658</v>
      </c>
      <c r="H26" s="49">
        <f t="shared" si="3"/>
        <v>11382.062702525072</v>
      </c>
      <c r="I26" s="49">
        <f t="shared" si="4"/>
        <v>5691.0313512625362</v>
      </c>
      <c r="J26" s="49">
        <f t="shared" si="23"/>
        <v>2845.5156756312681</v>
      </c>
      <c r="K26" s="49">
        <f t="shared" si="5"/>
        <v>1422.757837815634</v>
      </c>
      <c r="L26" s="49">
        <f t="shared" si="6"/>
        <v>711.37891890781702</v>
      </c>
      <c r="N26" s="50">
        <f t="shared" si="7"/>
        <v>189</v>
      </c>
      <c r="O26" s="50">
        <f t="shared" si="8"/>
        <v>94</v>
      </c>
      <c r="P26" s="50">
        <f t="shared" si="24"/>
        <v>47</v>
      </c>
      <c r="Q26" s="50">
        <f t="shared" si="10"/>
        <v>23</v>
      </c>
      <c r="R26" s="50">
        <f t="shared" si="11"/>
        <v>11</v>
      </c>
      <c r="U26" s="13"/>
      <c r="V26" s="19"/>
      <c r="W26" s="10">
        <v>1</v>
      </c>
      <c r="X26" s="18">
        <f>N66</f>
        <v>668</v>
      </c>
      <c r="Y26" s="18">
        <f t="shared" ref="Y26:AB26" si="49">O66</f>
        <v>334</v>
      </c>
      <c r="Z26" s="18">
        <f t="shared" si="49"/>
        <v>167</v>
      </c>
      <c r="AA26" s="18">
        <f t="shared" si="49"/>
        <v>83</v>
      </c>
      <c r="AB26" s="18">
        <f t="shared" si="49"/>
        <v>41</v>
      </c>
      <c r="AC26" s="13"/>
      <c r="AD26" s="15"/>
      <c r="AE26" s="10">
        <v>3</v>
      </c>
      <c r="AF26" s="11">
        <f t="shared" si="17"/>
        <v>205</v>
      </c>
      <c r="AG26" s="11">
        <f t="shared" si="18"/>
        <v>102</v>
      </c>
      <c r="AH26" s="11">
        <f t="shared" si="19"/>
        <v>51</v>
      </c>
      <c r="AI26" s="11">
        <f t="shared" si="20"/>
        <v>25</v>
      </c>
      <c r="AJ26" s="11">
        <f t="shared" si="21"/>
        <v>12</v>
      </c>
    </row>
    <row r="27" spans="2:36">
      <c r="B27" s="40" t="s">
        <v>9</v>
      </c>
      <c r="C27" s="41" t="s">
        <v>6</v>
      </c>
      <c r="D27" s="42">
        <v>30</v>
      </c>
      <c r="E27" s="43">
        <v>417752.00000000006</v>
      </c>
      <c r="F27" s="51">
        <f t="shared" si="2"/>
        <v>407.96093750000006</v>
      </c>
      <c r="G27" s="52">
        <f t="shared" si="22"/>
        <v>239.03961181640628</v>
      </c>
      <c r="H27" s="53">
        <f t="shared" si="3"/>
        <v>5483.2753033697818</v>
      </c>
      <c r="I27" s="53">
        <f t="shared" si="4"/>
        <v>2741.6376516848909</v>
      </c>
      <c r="J27" s="53">
        <f t="shared" si="23"/>
        <v>1370.8188258424454</v>
      </c>
      <c r="K27" s="53">
        <f t="shared" si="5"/>
        <v>685.40941292122272</v>
      </c>
      <c r="L27" s="53">
        <f t="shared" si="6"/>
        <v>342.70470646061136</v>
      </c>
      <c r="N27" s="54">
        <f t="shared" si="7"/>
        <v>91</v>
      </c>
      <c r="O27" s="54">
        <f t="shared" si="8"/>
        <v>45</v>
      </c>
      <c r="P27" s="54">
        <f t="shared" si="24"/>
        <v>22</v>
      </c>
      <c r="Q27" s="54">
        <f t="shared" si="10"/>
        <v>11</v>
      </c>
      <c r="R27" s="54">
        <f t="shared" si="11"/>
        <v>5</v>
      </c>
      <c r="U27" s="13"/>
      <c r="V27" s="12" t="s">
        <v>8</v>
      </c>
      <c r="W27" s="21">
        <v>30</v>
      </c>
      <c r="X27" s="18">
        <f>N67</f>
        <v>133</v>
      </c>
      <c r="Y27" s="18">
        <f t="shared" ref="Y27:AB27" si="50">O67</f>
        <v>66</v>
      </c>
      <c r="Z27" s="18">
        <f t="shared" si="50"/>
        <v>33</v>
      </c>
      <c r="AA27" s="18">
        <f t="shared" si="50"/>
        <v>16</v>
      </c>
      <c r="AB27" s="18">
        <f t="shared" si="50"/>
        <v>8</v>
      </c>
      <c r="AC27" s="13"/>
      <c r="AD27" s="15"/>
      <c r="AE27" s="10">
        <v>2</v>
      </c>
      <c r="AF27" s="11">
        <f t="shared" si="17"/>
        <v>228</v>
      </c>
      <c r="AG27" s="11">
        <f t="shared" si="18"/>
        <v>114</v>
      </c>
      <c r="AH27" s="11">
        <f t="shared" si="19"/>
        <v>57</v>
      </c>
      <c r="AI27" s="11">
        <f t="shared" si="20"/>
        <v>28</v>
      </c>
      <c r="AJ27" s="11">
        <f t="shared" si="21"/>
        <v>14</v>
      </c>
    </row>
    <row r="28" spans="2:36">
      <c r="B28" s="40"/>
      <c r="C28" s="41"/>
      <c r="D28" s="42">
        <v>15</v>
      </c>
      <c r="E28" s="43">
        <v>251531.93103448278</v>
      </c>
      <c r="F28" s="36">
        <f t="shared" si="2"/>
        <v>245.63665140086209</v>
      </c>
      <c r="G28" s="37">
        <f t="shared" si="22"/>
        <v>143.92772543019262</v>
      </c>
      <c r="H28" s="38">
        <f t="shared" si="3"/>
        <v>9106.7929829525528</v>
      </c>
      <c r="I28" s="38">
        <f t="shared" si="4"/>
        <v>4553.3964914762764</v>
      </c>
      <c r="J28" s="38">
        <f t="shared" si="23"/>
        <v>2276.6982457381382</v>
      </c>
      <c r="K28" s="38">
        <f t="shared" si="5"/>
        <v>1138.3491228690691</v>
      </c>
      <c r="L28" s="38">
        <f t="shared" si="6"/>
        <v>569.17456143453455</v>
      </c>
      <c r="N28" s="39">
        <f t="shared" si="7"/>
        <v>151</v>
      </c>
      <c r="O28" s="39">
        <f t="shared" si="8"/>
        <v>75</v>
      </c>
      <c r="P28" s="39">
        <f t="shared" si="24"/>
        <v>37</v>
      </c>
      <c r="Q28" s="39">
        <f t="shared" si="10"/>
        <v>18</v>
      </c>
      <c r="R28" s="39">
        <f t="shared" si="11"/>
        <v>9</v>
      </c>
      <c r="U28" s="13"/>
      <c r="V28" s="15"/>
      <c r="W28" s="10">
        <v>15</v>
      </c>
      <c r="X28" s="18">
        <f t="shared" ref="X28:X30" si="51">N68</f>
        <v>218</v>
      </c>
      <c r="Y28" s="18">
        <f t="shared" ref="Y28:Y30" si="52">O68</f>
        <v>109</v>
      </c>
      <c r="Z28" s="18">
        <f t="shared" ref="Z28:Z30" si="53">P68</f>
        <v>54</v>
      </c>
      <c r="AA28" s="18">
        <f t="shared" ref="AA28:AA30" si="54">Q68</f>
        <v>27</v>
      </c>
      <c r="AB28" s="18">
        <f t="shared" ref="AB28:AB30" si="55">R68</f>
        <v>13</v>
      </c>
      <c r="AC28" s="20"/>
      <c r="AD28" s="19"/>
      <c r="AE28" s="10">
        <v>1</v>
      </c>
      <c r="AF28" s="11">
        <f t="shared" si="17"/>
        <v>256</v>
      </c>
      <c r="AG28" s="11">
        <f t="shared" si="18"/>
        <v>128</v>
      </c>
      <c r="AH28" s="11">
        <f t="shared" si="19"/>
        <v>64</v>
      </c>
      <c r="AI28" s="11">
        <f t="shared" si="20"/>
        <v>32</v>
      </c>
      <c r="AJ28" s="11">
        <f t="shared" si="21"/>
        <v>16</v>
      </c>
    </row>
    <row r="29" spans="2:36">
      <c r="B29" s="40"/>
      <c r="C29" s="41"/>
      <c r="D29" s="42">
        <v>10</v>
      </c>
      <c r="E29" s="43">
        <v>196125.24137931038</v>
      </c>
      <c r="F29" s="36">
        <f t="shared" si="2"/>
        <v>191.52855603448279</v>
      </c>
      <c r="G29" s="37">
        <f t="shared" si="22"/>
        <v>112.22376330145477</v>
      </c>
      <c r="H29" s="38">
        <f t="shared" si="3"/>
        <v>11679.52278056433</v>
      </c>
      <c r="I29" s="38">
        <f t="shared" si="4"/>
        <v>5839.7613902821649</v>
      </c>
      <c r="J29" s="38">
        <f t="shared" si="23"/>
        <v>2919.8806951410825</v>
      </c>
      <c r="K29" s="38">
        <f t="shared" si="5"/>
        <v>1459.9403475705412</v>
      </c>
      <c r="L29" s="38">
        <f t="shared" si="6"/>
        <v>729.97017378527062</v>
      </c>
      <c r="N29" s="39">
        <f t="shared" si="7"/>
        <v>194</v>
      </c>
      <c r="O29" s="39">
        <f t="shared" si="8"/>
        <v>97</v>
      </c>
      <c r="P29" s="39">
        <f t="shared" si="24"/>
        <v>48</v>
      </c>
      <c r="Q29" s="39">
        <f t="shared" si="10"/>
        <v>24</v>
      </c>
      <c r="R29" s="39">
        <f t="shared" si="11"/>
        <v>12</v>
      </c>
      <c r="U29" s="13"/>
      <c r="V29" s="15"/>
      <c r="W29" s="10">
        <v>10</v>
      </c>
      <c r="X29" s="18">
        <f t="shared" si="51"/>
        <v>277</v>
      </c>
      <c r="Y29" s="18">
        <f t="shared" si="52"/>
        <v>138</v>
      </c>
      <c r="Z29" s="18">
        <f t="shared" si="53"/>
        <v>69</v>
      </c>
      <c r="AA29" s="18">
        <f t="shared" si="54"/>
        <v>34</v>
      </c>
      <c r="AB29" s="18">
        <f t="shared" si="55"/>
        <v>17</v>
      </c>
      <c r="AC29" s="22"/>
      <c r="AD29" s="23"/>
      <c r="AE29" s="24"/>
      <c r="AF29" s="24"/>
      <c r="AG29" s="24"/>
      <c r="AH29" s="24"/>
      <c r="AI29" s="24"/>
      <c r="AJ29" s="25"/>
    </row>
    <row r="30" spans="2:36">
      <c r="B30" s="40"/>
      <c r="C30" s="41"/>
      <c r="D30" s="42">
        <v>5</v>
      </c>
      <c r="E30" s="43">
        <v>140718.55172413794</v>
      </c>
      <c r="F30" s="36">
        <f t="shared" si="2"/>
        <v>137.42046066810346</v>
      </c>
      <c r="G30" s="37">
        <f t="shared" si="22"/>
        <v>80.519801172716868</v>
      </c>
      <c r="H30" s="38">
        <f t="shared" si="3"/>
        <v>16278.231949287538</v>
      </c>
      <c r="I30" s="38">
        <f t="shared" si="4"/>
        <v>8139.1159746437688</v>
      </c>
      <c r="J30" s="38">
        <f t="shared" si="23"/>
        <v>4069.5579873218844</v>
      </c>
      <c r="K30" s="38">
        <f t="shared" si="5"/>
        <v>2034.7789936609422</v>
      </c>
      <c r="L30" s="38">
        <f t="shared" si="6"/>
        <v>1017.3894968304711</v>
      </c>
      <c r="N30" s="39">
        <f t="shared" si="7"/>
        <v>271</v>
      </c>
      <c r="O30" s="39">
        <f t="shared" si="8"/>
        <v>135</v>
      </c>
      <c r="P30" s="39">
        <f t="shared" si="24"/>
        <v>67</v>
      </c>
      <c r="Q30" s="39">
        <f t="shared" si="10"/>
        <v>33</v>
      </c>
      <c r="R30" s="39">
        <f t="shared" si="11"/>
        <v>16</v>
      </c>
      <c r="U30" s="13"/>
      <c r="V30" s="15"/>
      <c r="W30" s="10">
        <v>5</v>
      </c>
      <c r="X30" s="18">
        <f t="shared" si="51"/>
        <v>381</v>
      </c>
      <c r="Y30" s="18">
        <f t="shared" si="52"/>
        <v>190</v>
      </c>
      <c r="Z30" s="18">
        <f t="shared" si="53"/>
        <v>95</v>
      </c>
      <c r="AA30" s="18">
        <f t="shared" si="54"/>
        <v>47</v>
      </c>
      <c r="AB30" s="18">
        <f t="shared" si="55"/>
        <v>23</v>
      </c>
      <c r="AC30" s="22"/>
      <c r="AD30" s="23"/>
      <c r="AE30" s="24"/>
      <c r="AF30" s="24"/>
      <c r="AG30" s="24"/>
      <c r="AH30" s="24"/>
      <c r="AI30" s="24"/>
      <c r="AJ30" s="25"/>
    </row>
    <row r="31" spans="2:36">
      <c r="B31" s="40"/>
      <c r="C31" s="41"/>
      <c r="D31" s="42">
        <v>4</v>
      </c>
      <c r="E31" s="43">
        <v>129637.21379310347</v>
      </c>
      <c r="F31" s="36">
        <f t="shared" si="2"/>
        <v>126.5988415948276</v>
      </c>
      <c r="G31" s="37">
        <f t="shared" si="22"/>
        <v>74.179008746969302</v>
      </c>
      <c r="H31" s="38">
        <f t="shared" si="3"/>
        <v>17669.688799306739</v>
      </c>
      <c r="I31" s="38">
        <f t="shared" si="4"/>
        <v>8834.8443996533697</v>
      </c>
      <c r="J31" s="38">
        <f t="shared" si="23"/>
        <v>4417.4221998266848</v>
      </c>
      <c r="K31" s="38">
        <f t="shared" si="5"/>
        <v>2208.7110999133424</v>
      </c>
      <c r="L31" s="38">
        <f t="shared" si="6"/>
        <v>1104.3555499566712</v>
      </c>
      <c r="N31" s="39">
        <f t="shared" si="7"/>
        <v>294</v>
      </c>
      <c r="O31" s="39">
        <f t="shared" si="8"/>
        <v>147</v>
      </c>
      <c r="P31" s="39">
        <f t="shared" si="24"/>
        <v>73</v>
      </c>
      <c r="Q31" s="39">
        <f t="shared" si="10"/>
        <v>36</v>
      </c>
      <c r="R31" s="39">
        <f t="shared" si="11"/>
        <v>18</v>
      </c>
      <c r="U31" s="20"/>
      <c r="V31" s="19"/>
      <c r="W31" s="10">
        <v>1</v>
      </c>
      <c r="X31" s="11">
        <f>N74</f>
        <v>544</v>
      </c>
      <c r="Y31" s="11">
        <f t="shared" ref="Y31:AB31" si="56">O74</f>
        <v>272</v>
      </c>
      <c r="Z31" s="11">
        <f t="shared" si="56"/>
        <v>136</v>
      </c>
      <c r="AA31" s="11">
        <f t="shared" si="56"/>
        <v>68</v>
      </c>
      <c r="AB31" s="11">
        <f t="shared" si="56"/>
        <v>34</v>
      </c>
      <c r="AC31" s="22"/>
      <c r="AD31" s="23"/>
      <c r="AE31" s="24"/>
      <c r="AF31" s="24"/>
      <c r="AG31" s="24"/>
      <c r="AH31" s="24"/>
      <c r="AI31" s="24"/>
      <c r="AJ31" s="25"/>
    </row>
    <row r="32" spans="2:36">
      <c r="B32" s="40"/>
      <c r="C32" s="41"/>
      <c r="D32" s="42">
        <v>3</v>
      </c>
      <c r="E32" s="43">
        <v>118555.87586206898</v>
      </c>
      <c r="F32" s="36">
        <f t="shared" si="2"/>
        <v>115.77722252155174</v>
      </c>
      <c r="G32" s="37">
        <f t="shared" si="22"/>
        <v>67.838216321221722</v>
      </c>
      <c r="H32" s="38">
        <f t="shared" si="3"/>
        <v>19321.262720021863</v>
      </c>
      <c r="I32" s="38">
        <f t="shared" si="4"/>
        <v>9660.6313600109315</v>
      </c>
      <c r="J32" s="38">
        <f t="shared" si="23"/>
        <v>4830.3156800054658</v>
      </c>
      <c r="K32" s="38">
        <f t="shared" si="5"/>
        <v>2415.1578400027329</v>
      </c>
      <c r="L32" s="38">
        <f t="shared" si="6"/>
        <v>1207.5789200013664</v>
      </c>
      <c r="N32" s="39">
        <f t="shared" si="7"/>
        <v>322</v>
      </c>
      <c r="O32" s="39">
        <f t="shared" si="8"/>
        <v>161</v>
      </c>
      <c r="P32" s="39">
        <f t="shared" si="24"/>
        <v>80</v>
      </c>
      <c r="Q32" s="39">
        <f t="shared" si="10"/>
        <v>40</v>
      </c>
      <c r="R32" s="39">
        <f t="shared" si="11"/>
        <v>20</v>
      </c>
    </row>
    <row r="33" spans="2:28" ht="15" thickBot="1">
      <c r="B33" s="40"/>
      <c r="C33" s="41"/>
      <c r="D33" s="42">
        <v>2</v>
      </c>
      <c r="E33" s="43">
        <v>107474.5379310345</v>
      </c>
      <c r="F33" s="36">
        <f t="shared" si="2"/>
        <v>104.95560344827588</v>
      </c>
      <c r="G33" s="37">
        <f t="shared" si="22"/>
        <v>61.497423895474149</v>
      </c>
      <c r="H33" s="38">
        <f t="shared" si="3"/>
        <v>21313.413098860899</v>
      </c>
      <c r="I33" s="38">
        <f t="shared" si="4"/>
        <v>10656.70654943045</v>
      </c>
      <c r="J33" s="38">
        <f t="shared" si="23"/>
        <v>5328.3532747152249</v>
      </c>
      <c r="K33" s="38">
        <f t="shared" si="5"/>
        <v>2664.1766373576124</v>
      </c>
      <c r="L33" s="38">
        <f t="shared" si="6"/>
        <v>1332.0883186788062</v>
      </c>
      <c r="N33" s="39">
        <f t="shared" si="7"/>
        <v>355</v>
      </c>
      <c r="O33" s="39">
        <f t="shared" si="8"/>
        <v>177</v>
      </c>
      <c r="P33" s="39">
        <f t="shared" si="24"/>
        <v>88</v>
      </c>
      <c r="Q33" s="39">
        <f t="shared" si="10"/>
        <v>44</v>
      </c>
      <c r="R33" s="39">
        <f t="shared" si="11"/>
        <v>22</v>
      </c>
    </row>
    <row r="34" spans="2:28" ht="15.75" thickTop="1" thickBot="1">
      <c r="B34" s="40"/>
      <c r="C34" s="44"/>
      <c r="D34" s="45">
        <v>1</v>
      </c>
      <c r="E34" s="46">
        <v>96393.200000000012</v>
      </c>
      <c r="F34" s="47">
        <f t="shared" si="2"/>
        <v>94.133984375000011</v>
      </c>
      <c r="G34" s="48">
        <f t="shared" si="22"/>
        <v>55.15663146972657</v>
      </c>
      <c r="H34" s="49">
        <f t="shared" si="3"/>
        <v>23763.597686697121</v>
      </c>
      <c r="I34" s="49">
        <f t="shared" si="4"/>
        <v>11881.798843348561</v>
      </c>
      <c r="J34" s="49">
        <f t="shared" si="23"/>
        <v>5940.8994216742803</v>
      </c>
      <c r="K34" s="49">
        <f t="shared" si="5"/>
        <v>2970.4497108371402</v>
      </c>
      <c r="L34" s="49">
        <f t="shared" si="6"/>
        <v>1485.2248554185701</v>
      </c>
      <c r="N34" s="50">
        <f t="shared" si="7"/>
        <v>396</v>
      </c>
      <c r="O34" s="50">
        <f t="shared" si="8"/>
        <v>198</v>
      </c>
      <c r="P34" s="50">
        <f t="shared" si="24"/>
        <v>99</v>
      </c>
      <c r="Q34" s="50">
        <f t="shared" si="10"/>
        <v>49</v>
      </c>
      <c r="R34" s="50">
        <f t="shared" si="11"/>
        <v>24</v>
      </c>
      <c r="X34" s="56" t="s">
        <v>38</v>
      </c>
      <c r="Y34" s="57" t="s">
        <v>39</v>
      </c>
      <c r="Z34" s="58"/>
      <c r="AA34" s="57" t="s">
        <v>41</v>
      </c>
      <c r="AB34" s="58"/>
    </row>
    <row r="35" spans="2:28" ht="15" thickBot="1">
      <c r="B35" s="40"/>
      <c r="C35" s="41" t="s">
        <v>7</v>
      </c>
      <c r="D35" s="42">
        <v>30</v>
      </c>
      <c r="E35" s="43">
        <v>548824</v>
      </c>
      <c r="F35" s="51">
        <f t="shared" si="2"/>
        <v>535.9609375</v>
      </c>
      <c r="G35" s="52">
        <f t="shared" si="22"/>
        <v>314.03961181640625</v>
      </c>
      <c r="H35" s="53">
        <f t="shared" si="3"/>
        <v>4173.7409889752153</v>
      </c>
      <c r="I35" s="53">
        <f t="shared" si="4"/>
        <v>2086.8704944876076</v>
      </c>
      <c r="J35" s="53">
        <f t="shared" si="23"/>
        <v>1043.4352472438038</v>
      </c>
      <c r="K35" s="53">
        <f t="shared" si="5"/>
        <v>521.71762362190191</v>
      </c>
      <c r="L35" s="53">
        <f t="shared" si="6"/>
        <v>260.85881181095095</v>
      </c>
      <c r="N35" s="54">
        <f t="shared" si="7"/>
        <v>69</v>
      </c>
      <c r="O35" s="54">
        <f t="shared" si="8"/>
        <v>34</v>
      </c>
      <c r="P35" s="54">
        <f t="shared" si="24"/>
        <v>17</v>
      </c>
      <c r="Q35" s="54">
        <f t="shared" si="10"/>
        <v>8</v>
      </c>
      <c r="R35" s="54">
        <f t="shared" si="11"/>
        <v>4</v>
      </c>
      <c r="X35" s="59"/>
      <c r="Y35" s="60" t="s">
        <v>32</v>
      </c>
      <c r="Z35" s="60" t="s">
        <v>33</v>
      </c>
      <c r="AA35" s="60" t="s">
        <v>32</v>
      </c>
      <c r="AB35" s="61" t="s">
        <v>33</v>
      </c>
    </row>
    <row r="36" spans="2:28" ht="27" thickTop="1" thickBot="1">
      <c r="B36" s="40"/>
      <c r="C36" s="41"/>
      <c r="D36" s="42">
        <v>15</v>
      </c>
      <c r="E36" s="43">
        <v>328367.24137931038</v>
      </c>
      <c r="F36" s="36">
        <f t="shared" si="2"/>
        <v>320.67113415948279</v>
      </c>
      <c r="G36" s="37">
        <f t="shared" si="22"/>
        <v>187.89324267157195</v>
      </c>
      <c r="H36" s="38">
        <f t="shared" si="3"/>
        <v>6975.8762016315477</v>
      </c>
      <c r="I36" s="38">
        <f t="shared" si="4"/>
        <v>3487.9381008157739</v>
      </c>
      <c r="J36" s="38">
        <f t="shared" si="23"/>
        <v>1743.9690504078869</v>
      </c>
      <c r="K36" s="38">
        <f t="shared" si="5"/>
        <v>871.98452520394346</v>
      </c>
      <c r="L36" s="38">
        <f t="shared" si="6"/>
        <v>435.99226260197173</v>
      </c>
      <c r="N36" s="39">
        <f t="shared" si="7"/>
        <v>116</v>
      </c>
      <c r="O36" s="39">
        <f t="shared" si="8"/>
        <v>58</v>
      </c>
      <c r="P36" s="39">
        <f t="shared" si="24"/>
        <v>29</v>
      </c>
      <c r="Q36" s="39">
        <f t="shared" si="10"/>
        <v>14</v>
      </c>
      <c r="R36" s="39">
        <f t="shared" si="11"/>
        <v>7</v>
      </c>
      <c r="X36" s="62" t="s">
        <v>34</v>
      </c>
      <c r="Y36" s="63">
        <v>3000</v>
      </c>
      <c r="Z36" s="63">
        <v>0</v>
      </c>
      <c r="AA36" s="64">
        <v>1</v>
      </c>
      <c r="AB36" s="65">
        <v>0</v>
      </c>
    </row>
    <row r="37" spans="2:28" ht="26.25" thickBot="1">
      <c r="B37" s="40"/>
      <c r="C37" s="41"/>
      <c r="D37" s="42">
        <v>10</v>
      </c>
      <c r="E37" s="43">
        <v>254881.6551724138</v>
      </c>
      <c r="F37" s="36">
        <f t="shared" si="2"/>
        <v>248.90786637931035</v>
      </c>
      <c r="G37" s="37">
        <f t="shared" si="22"/>
        <v>145.84445295662715</v>
      </c>
      <c r="H37" s="38">
        <f t="shared" si="3"/>
        <v>8987.1090290269476</v>
      </c>
      <c r="I37" s="38">
        <f t="shared" si="4"/>
        <v>4493.5545145134738</v>
      </c>
      <c r="J37" s="38">
        <f t="shared" si="23"/>
        <v>2246.7772572567369</v>
      </c>
      <c r="K37" s="38">
        <f t="shared" si="5"/>
        <v>1123.3886286283685</v>
      </c>
      <c r="L37" s="38">
        <f t="shared" si="6"/>
        <v>561.69431431418423</v>
      </c>
      <c r="N37" s="39">
        <f t="shared" si="7"/>
        <v>149</v>
      </c>
      <c r="O37" s="39">
        <f t="shared" si="8"/>
        <v>74</v>
      </c>
      <c r="P37" s="39">
        <f t="shared" si="24"/>
        <v>37</v>
      </c>
      <c r="Q37" s="39">
        <f t="shared" si="10"/>
        <v>18</v>
      </c>
      <c r="R37" s="39">
        <f t="shared" si="11"/>
        <v>9</v>
      </c>
      <c r="X37" s="66" t="s">
        <v>35</v>
      </c>
      <c r="Y37" s="67">
        <v>0</v>
      </c>
      <c r="Z37" s="67">
        <v>1000</v>
      </c>
      <c r="AA37" s="68">
        <v>0</v>
      </c>
      <c r="AB37" s="69">
        <v>1</v>
      </c>
    </row>
    <row r="38" spans="2:28" ht="15" thickBot="1">
      <c r="B38" s="40"/>
      <c r="C38" s="41"/>
      <c r="D38" s="42">
        <v>5</v>
      </c>
      <c r="E38" s="43">
        <v>181396.06896551725</v>
      </c>
      <c r="F38" s="36">
        <f t="shared" ref="F38:F69" si="57">E38/1024</f>
        <v>177.14459859913794</v>
      </c>
      <c r="G38" s="37">
        <f t="shared" si="22"/>
        <v>103.79566324168239</v>
      </c>
      <c r="H38" s="38">
        <f t="shared" ref="H38:H74" si="58">($H$5*1024*1024)/(F38*60)</f>
        <v>12627.887900750362</v>
      </c>
      <c r="I38" s="38">
        <f t="shared" ref="I38:I74" si="59">($I$5*1024*1024)/(F38*60)</f>
        <v>6313.943950375181</v>
      </c>
      <c r="J38" s="38">
        <f t="shared" ref="J38:J74" si="60">($J$5*1024*1024)/(F38*60)</f>
        <v>3156.9719751875905</v>
      </c>
      <c r="K38" s="38">
        <f t="shared" ref="K38:K74" si="61">($K$5*1024*1024)/(F38*60)</f>
        <v>1578.4859875937952</v>
      </c>
      <c r="L38" s="38">
        <f t="shared" ref="L38:L74" si="62">($L$5*1024*1024)/(F38*60)</f>
        <v>789.24299379689762</v>
      </c>
      <c r="N38" s="39">
        <f t="shared" ref="N38:N74" si="63">ROUNDDOWN(H38/60,0)</f>
        <v>210</v>
      </c>
      <c r="O38" s="39">
        <f t="shared" ref="O38:O74" si="64">ROUNDDOWN(I38/60,0)</f>
        <v>105</v>
      </c>
      <c r="P38" s="39">
        <f t="shared" si="24"/>
        <v>52</v>
      </c>
      <c r="Q38" s="39">
        <f t="shared" ref="Q38:Q74" si="65">ROUNDDOWN(K38/60,0)</f>
        <v>26</v>
      </c>
      <c r="R38" s="39">
        <f t="shared" ref="R38:R74" si="66">ROUNDDOWN(L38/60,0)</f>
        <v>13</v>
      </c>
      <c r="X38" s="70" t="s">
        <v>36</v>
      </c>
      <c r="Y38" s="71">
        <v>2000</v>
      </c>
      <c r="Z38" s="71">
        <v>1000</v>
      </c>
      <c r="AA38" s="72">
        <v>0.7</v>
      </c>
      <c r="AB38" s="73">
        <v>0.3</v>
      </c>
    </row>
    <row r="39" spans="2:28" ht="15.75" thickTop="1" thickBot="1">
      <c r="B39" s="40"/>
      <c r="C39" s="41"/>
      <c r="D39" s="42">
        <v>4</v>
      </c>
      <c r="E39" s="43">
        <v>166698.95172413794</v>
      </c>
      <c r="F39" s="36">
        <f t="shared" si="57"/>
        <v>162.79194504310345</v>
      </c>
      <c r="G39" s="37">
        <f t="shared" si="22"/>
        <v>95.38590529869343</v>
      </c>
      <c r="H39" s="38">
        <f t="shared" si="58"/>
        <v>13741.233528114913</v>
      </c>
      <c r="I39" s="38">
        <f t="shared" si="59"/>
        <v>6870.6167640574567</v>
      </c>
      <c r="J39" s="38">
        <f t="shared" si="60"/>
        <v>3435.3083820287284</v>
      </c>
      <c r="K39" s="38">
        <f t="shared" si="61"/>
        <v>1717.6541910143642</v>
      </c>
      <c r="L39" s="38">
        <f t="shared" si="62"/>
        <v>858.82709550718209</v>
      </c>
      <c r="N39" s="39">
        <f t="shared" si="63"/>
        <v>229</v>
      </c>
      <c r="O39" s="39">
        <f t="shared" si="64"/>
        <v>114</v>
      </c>
      <c r="P39" s="39">
        <f t="shared" si="24"/>
        <v>57</v>
      </c>
      <c r="Q39" s="39">
        <f t="shared" si="65"/>
        <v>28</v>
      </c>
      <c r="R39" s="39">
        <f t="shared" si="66"/>
        <v>14</v>
      </c>
    </row>
    <row r="40" spans="2:28" ht="18" customHeight="1" thickTop="1" thickBot="1">
      <c r="B40" s="40"/>
      <c r="C40" s="41"/>
      <c r="D40" s="42">
        <v>3</v>
      </c>
      <c r="E40" s="43">
        <v>152001.83448275863</v>
      </c>
      <c r="F40" s="36">
        <f t="shared" si="57"/>
        <v>148.43929148706897</v>
      </c>
      <c r="G40" s="37">
        <f t="shared" si="22"/>
        <v>86.97614735570447</v>
      </c>
      <c r="H40" s="38">
        <f t="shared" si="58"/>
        <v>15069.878809871594</v>
      </c>
      <c r="I40" s="38">
        <f t="shared" si="59"/>
        <v>7534.939404935797</v>
      </c>
      <c r="J40" s="38">
        <f t="shared" si="60"/>
        <v>3767.4697024678985</v>
      </c>
      <c r="K40" s="38">
        <f t="shared" si="61"/>
        <v>1883.7348512339493</v>
      </c>
      <c r="L40" s="38">
        <f t="shared" si="62"/>
        <v>941.86742561697463</v>
      </c>
      <c r="N40" s="39">
        <f t="shared" si="63"/>
        <v>251</v>
      </c>
      <c r="O40" s="39">
        <f t="shared" si="64"/>
        <v>125</v>
      </c>
      <c r="P40" s="39">
        <f t="shared" si="24"/>
        <v>62</v>
      </c>
      <c r="Q40" s="39">
        <f t="shared" si="65"/>
        <v>31</v>
      </c>
      <c r="R40" s="39">
        <f t="shared" si="66"/>
        <v>15</v>
      </c>
      <c r="X40" s="56" t="s">
        <v>38</v>
      </c>
      <c r="Y40" s="57" t="s">
        <v>40</v>
      </c>
      <c r="Z40" s="58"/>
      <c r="AA40" s="57" t="s">
        <v>41</v>
      </c>
      <c r="AB40" s="58"/>
    </row>
    <row r="41" spans="2:28" ht="15" thickBot="1">
      <c r="B41" s="40"/>
      <c r="C41" s="41"/>
      <c r="D41" s="42">
        <v>2</v>
      </c>
      <c r="E41" s="43">
        <v>137304.71724137932</v>
      </c>
      <c r="F41" s="36">
        <f t="shared" si="57"/>
        <v>134.08663793103449</v>
      </c>
      <c r="G41" s="37">
        <f t="shared" si="22"/>
        <v>78.566389412715523</v>
      </c>
      <c r="H41" s="38">
        <f t="shared" si="58"/>
        <v>16682.960866569585</v>
      </c>
      <c r="I41" s="38">
        <f t="shared" si="59"/>
        <v>8341.4804332847925</v>
      </c>
      <c r="J41" s="38">
        <f t="shared" si="60"/>
        <v>4170.7402166423963</v>
      </c>
      <c r="K41" s="38">
        <f t="shared" si="61"/>
        <v>2085.3701083211981</v>
      </c>
      <c r="L41" s="38">
        <f t="shared" si="62"/>
        <v>1042.6850541605991</v>
      </c>
      <c r="N41" s="39">
        <f t="shared" si="63"/>
        <v>278</v>
      </c>
      <c r="O41" s="39">
        <f t="shared" si="64"/>
        <v>139</v>
      </c>
      <c r="P41" s="39">
        <f t="shared" si="24"/>
        <v>69</v>
      </c>
      <c r="Q41" s="39">
        <f t="shared" si="65"/>
        <v>34</v>
      </c>
      <c r="R41" s="39">
        <f t="shared" si="66"/>
        <v>17</v>
      </c>
      <c r="X41" s="59"/>
      <c r="Y41" s="60" t="s">
        <v>32</v>
      </c>
      <c r="Z41" s="60" t="s">
        <v>33</v>
      </c>
      <c r="AA41" s="60" t="s">
        <v>32</v>
      </c>
      <c r="AB41" s="61" t="s">
        <v>33</v>
      </c>
    </row>
    <row r="42" spans="2:28" ht="27" thickTop="1" thickBot="1">
      <c r="B42" s="40"/>
      <c r="C42" s="44"/>
      <c r="D42" s="45">
        <v>1</v>
      </c>
      <c r="E42" s="46">
        <v>122607.6</v>
      </c>
      <c r="F42" s="47">
        <f t="shared" si="57"/>
        <v>119.73398437500001</v>
      </c>
      <c r="G42" s="48">
        <f t="shared" si="22"/>
        <v>70.156631469726563</v>
      </c>
      <c r="H42" s="49">
        <f t="shared" si="58"/>
        <v>18682.767010636642</v>
      </c>
      <c r="I42" s="49">
        <f t="shared" si="59"/>
        <v>9341.3835053183211</v>
      </c>
      <c r="J42" s="49">
        <f t="shared" si="60"/>
        <v>4670.6917526591606</v>
      </c>
      <c r="K42" s="49">
        <f t="shared" si="61"/>
        <v>2335.3458763295803</v>
      </c>
      <c r="L42" s="49">
        <f t="shared" si="62"/>
        <v>1167.6729381647901</v>
      </c>
      <c r="N42" s="50">
        <f t="shared" si="63"/>
        <v>311</v>
      </c>
      <c r="O42" s="50">
        <f t="shared" si="64"/>
        <v>155</v>
      </c>
      <c r="P42" s="50">
        <f t="shared" si="24"/>
        <v>77</v>
      </c>
      <c r="Q42" s="50">
        <f t="shared" si="65"/>
        <v>38</v>
      </c>
      <c r="R42" s="50">
        <f t="shared" si="66"/>
        <v>19</v>
      </c>
      <c r="X42" s="62" t="s">
        <v>34</v>
      </c>
      <c r="Y42" s="74">
        <f>3000*3/60</f>
        <v>150</v>
      </c>
      <c r="Z42" s="63">
        <v>0</v>
      </c>
      <c r="AA42" s="64">
        <v>1</v>
      </c>
      <c r="AB42" s="65">
        <v>0</v>
      </c>
    </row>
    <row r="43" spans="2:28" ht="26.25" thickBot="1">
      <c r="B43" s="40"/>
      <c r="C43" s="41" t="s">
        <v>8</v>
      </c>
      <c r="D43" s="42">
        <v>30</v>
      </c>
      <c r="E43" s="43">
        <v>679896</v>
      </c>
      <c r="F43" s="51">
        <f t="shared" si="57"/>
        <v>663.9609375</v>
      </c>
      <c r="G43" s="52">
        <f t="shared" si="22"/>
        <v>389.03961181640625</v>
      </c>
      <c r="H43" s="53">
        <f t="shared" si="58"/>
        <v>3369.1170775138157</v>
      </c>
      <c r="I43" s="53">
        <f t="shared" si="59"/>
        <v>1684.5585387569079</v>
      </c>
      <c r="J43" s="53">
        <f t="shared" si="60"/>
        <v>842.27926937845393</v>
      </c>
      <c r="K43" s="53">
        <f t="shared" si="61"/>
        <v>421.13963468922697</v>
      </c>
      <c r="L43" s="53">
        <f t="shared" si="62"/>
        <v>210.56981734461348</v>
      </c>
      <c r="N43" s="54">
        <f t="shared" si="63"/>
        <v>56</v>
      </c>
      <c r="O43" s="54">
        <f t="shared" si="64"/>
        <v>28</v>
      </c>
      <c r="P43" s="54">
        <f t="shared" si="24"/>
        <v>14</v>
      </c>
      <c r="Q43" s="54">
        <f t="shared" si="65"/>
        <v>7</v>
      </c>
      <c r="R43" s="54">
        <f t="shared" si="66"/>
        <v>3</v>
      </c>
      <c r="X43" s="66" t="s">
        <v>35</v>
      </c>
      <c r="Y43" s="67">
        <v>0</v>
      </c>
      <c r="Z43" s="74">
        <f>ROUNDDOWN(1000*10/60,0)</f>
        <v>166</v>
      </c>
      <c r="AA43" s="68">
        <v>0</v>
      </c>
      <c r="AB43" s="69">
        <v>1</v>
      </c>
    </row>
    <row r="44" spans="2:28" ht="15" thickBot="1">
      <c r="B44" s="40"/>
      <c r="C44" s="41"/>
      <c r="D44" s="42">
        <v>15</v>
      </c>
      <c r="E44" s="43">
        <v>405202.55172413791</v>
      </c>
      <c r="F44" s="36">
        <f t="shared" si="57"/>
        <v>395.70561691810343</v>
      </c>
      <c r="G44" s="37">
        <f t="shared" si="22"/>
        <v>231.85875991295123</v>
      </c>
      <c r="H44" s="38">
        <f t="shared" si="58"/>
        <v>5653.0967408438446</v>
      </c>
      <c r="I44" s="38">
        <f t="shared" si="59"/>
        <v>2826.5483704219223</v>
      </c>
      <c r="J44" s="38">
        <f t="shared" si="60"/>
        <v>1413.2741852109612</v>
      </c>
      <c r="K44" s="38">
        <f t="shared" si="61"/>
        <v>706.63709260548058</v>
      </c>
      <c r="L44" s="38">
        <f t="shared" si="62"/>
        <v>353.31854630274029</v>
      </c>
      <c r="N44" s="39">
        <f t="shared" si="63"/>
        <v>94</v>
      </c>
      <c r="O44" s="39">
        <f t="shared" si="64"/>
        <v>47</v>
      </c>
      <c r="P44" s="39">
        <f t="shared" si="24"/>
        <v>23</v>
      </c>
      <c r="Q44" s="39">
        <f t="shared" si="65"/>
        <v>11</v>
      </c>
      <c r="R44" s="39">
        <f t="shared" si="66"/>
        <v>5</v>
      </c>
      <c r="X44" s="70" t="s">
        <v>36</v>
      </c>
      <c r="Y44" s="74">
        <f>2000*3/60</f>
        <v>100</v>
      </c>
      <c r="Z44" s="74">
        <f>ROUNDDOWN(1000*10/60,0)</f>
        <v>166</v>
      </c>
      <c r="AA44" s="72">
        <v>0.7</v>
      </c>
      <c r="AB44" s="73">
        <v>0.3</v>
      </c>
    </row>
    <row r="45" spans="2:28" ht="15" thickTop="1">
      <c r="B45" s="40"/>
      <c r="C45" s="41"/>
      <c r="D45" s="42">
        <v>10</v>
      </c>
      <c r="E45" s="43">
        <v>313638.06896551722</v>
      </c>
      <c r="F45" s="36">
        <f t="shared" si="57"/>
        <v>306.28717672413791</v>
      </c>
      <c r="G45" s="37">
        <f t="shared" si="22"/>
        <v>179.46514261179956</v>
      </c>
      <c r="H45" s="38">
        <f t="shared" si="58"/>
        <v>7303.4795555547744</v>
      </c>
      <c r="I45" s="38">
        <f t="shared" si="59"/>
        <v>3651.7397777773872</v>
      </c>
      <c r="J45" s="38">
        <f t="shared" si="60"/>
        <v>1825.8698888886936</v>
      </c>
      <c r="K45" s="38">
        <f t="shared" si="61"/>
        <v>912.9349444443468</v>
      </c>
      <c r="L45" s="38">
        <f t="shared" si="62"/>
        <v>456.4674722221734</v>
      </c>
      <c r="N45" s="39">
        <f t="shared" si="63"/>
        <v>121</v>
      </c>
      <c r="O45" s="39">
        <f t="shared" si="64"/>
        <v>60</v>
      </c>
      <c r="P45" s="39">
        <f t="shared" si="24"/>
        <v>30</v>
      </c>
      <c r="Q45" s="39">
        <f t="shared" si="65"/>
        <v>15</v>
      </c>
      <c r="R45" s="39">
        <f t="shared" si="66"/>
        <v>7</v>
      </c>
    </row>
    <row r="46" spans="2:28">
      <c r="B46" s="40"/>
      <c r="C46" s="41"/>
      <c r="D46" s="42">
        <v>5</v>
      </c>
      <c r="E46" s="43">
        <v>222073.58620689655</v>
      </c>
      <c r="F46" s="36">
        <f t="shared" si="57"/>
        <v>216.86873653017241</v>
      </c>
      <c r="G46" s="37">
        <f t="shared" si="22"/>
        <v>127.0715253106479</v>
      </c>
      <c r="H46" s="38">
        <f t="shared" si="58"/>
        <v>10314.820702716228</v>
      </c>
      <c r="I46" s="38">
        <f t="shared" si="59"/>
        <v>5157.410351358114</v>
      </c>
      <c r="J46" s="38">
        <f t="shared" si="60"/>
        <v>2578.705175679057</v>
      </c>
      <c r="K46" s="38">
        <f t="shared" si="61"/>
        <v>1289.3525878395285</v>
      </c>
      <c r="L46" s="38">
        <f t="shared" si="62"/>
        <v>644.67629391976425</v>
      </c>
      <c r="N46" s="39">
        <f t="shared" si="63"/>
        <v>171</v>
      </c>
      <c r="O46" s="39">
        <f t="shared" si="64"/>
        <v>85</v>
      </c>
      <c r="P46" s="39">
        <f t="shared" si="24"/>
        <v>42</v>
      </c>
      <c r="Q46" s="39">
        <f t="shared" si="65"/>
        <v>21</v>
      </c>
      <c r="R46" s="39">
        <f t="shared" si="66"/>
        <v>10</v>
      </c>
      <c r="X46" s="75" t="s">
        <v>43</v>
      </c>
      <c r="Y46" s="75"/>
      <c r="Z46" s="75"/>
      <c r="AA46" s="75"/>
      <c r="AB46" s="75"/>
    </row>
    <row r="47" spans="2:28">
      <c r="B47" s="40"/>
      <c r="C47" s="41"/>
      <c r="D47" s="42">
        <v>4</v>
      </c>
      <c r="E47" s="43">
        <v>203760.68965517241</v>
      </c>
      <c r="F47" s="36">
        <f t="shared" si="57"/>
        <v>198.9850484913793</v>
      </c>
      <c r="G47" s="37">
        <f t="shared" si="22"/>
        <v>116.59280185041756</v>
      </c>
      <c r="H47" s="38">
        <f t="shared" si="58"/>
        <v>11241.860382440977</v>
      </c>
      <c r="I47" s="38">
        <f t="shared" si="59"/>
        <v>5620.9301912204883</v>
      </c>
      <c r="J47" s="38">
        <f t="shared" si="60"/>
        <v>2810.4650956102441</v>
      </c>
      <c r="K47" s="38">
        <f t="shared" si="61"/>
        <v>1405.2325478051221</v>
      </c>
      <c r="L47" s="38">
        <f t="shared" si="62"/>
        <v>702.61627390256103</v>
      </c>
      <c r="N47" s="39">
        <f t="shared" si="63"/>
        <v>187</v>
      </c>
      <c r="O47" s="39">
        <f t="shared" si="64"/>
        <v>93</v>
      </c>
      <c r="P47" s="39">
        <f t="shared" si="24"/>
        <v>46</v>
      </c>
      <c r="Q47" s="39">
        <f t="shared" si="65"/>
        <v>23</v>
      </c>
      <c r="R47" s="39">
        <f t="shared" si="66"/>
        <v>11</v>
      </c>
      <c r="X47" s="75" t="s">
        <v>42</v>
      </c>
      <c r="Y47" s="75"/>
      <c r="Z47" s="75"/>
      <c r="AA47" s="75"/>
      <c r="AB47" s="75"/>
    </row>
    <row r="48" spans="2:28">
      <c r="B48" s="40"/>
      <c r="C48" s="41"/>
      <c r="D48" s="42">
        <v>3</v>
      </c>
      <c r="E48" s="43">
        <v>185447.79310344829</v>
      </c>
      <c r="F48" s="36">
        <f t="shared" si="57"/>
        <v>181.10136045258622</v>
      </c>
      <c r="G48" s="37">
        <f t="shared" si="22"/>
        <v>106.11407839018725</v>
      </c>
      <c r="H48" s="38">
        <f t="shared" si="58"/>
        <v>12351.989668895876</v>
      </c>
      <c r="I48" s="38">
        <f t="shared" si="59"/>
        <v>6175.994834447938</v>
      </c>
      <c r="J48" s="38">
        <f t="shared" si="60"/>
        <v>3087.997417223969</v>
      </c>
      <c r="K48" s="38">
        <f t="shared" si="61"/>
        <v>1543.9987086119845</v>
      </c>
      <c r="L48" s="38">
        <f t="shared" si="62"/>
        <v>771.99935430599226</v>
      </c>
      <c r="N48" s="39">
        <f t="shared" si="63"/>
        <v>205</v>
      </c>
      <c r="O48" s="39">
        <f t="shared" si="64"/>
        <v>102</v>
      </c>
      <c r="P48" s="39">
        <f t="shared" si="24"/>
        <v>51</v>
      </c>
      <c r="Q48" s="39">
        <f t="shared" si="65"/>
        <v>25</v>
      </c>
      <c r="R48" s="39">
        <f t="shared" si="66"/>
        <v>12</v>
      </c>
    </row>
    <row r="49" spans="2:36" ht="37.5" customHeight="1">
      <c r="B49" s="40"/>
      <c r="C49" s="41"/>
      <c r="D49" s="42">
        <v>2</v>
      </c>
      <c r="E49" s="43">
        <v>167134.89655172414</v>
      </c>
      <c r="F49" s="36">
        <f t="shared" si="57"/>
        <v>163.21767241379311</v>
      </c>
      <c r="G49" s="37">
        <f t="shared" si="22"/>
        <v>95.635354929956904</v>
      </c>
      <c r="H49" s="38">
        <f t="shared" si="58"/>
        <v>13705.391703308553</v>
      </c>
      <c r="I49" s="38">
        <f t="shared" si="59"/>
        <v>6852.6958516542763</v>
      </c>
      <c r="J49" s="38">
        <f t="shared" si="60"/>
        <v>3426.3479258271382</v>
      </c>
      <c r="K49" s="38">
        <f t="shared" si="61"/>
        <v>1713.1739629135691</v>
      </c>
      <c r="L49" s="38">
        <f t="shared" si="62"/>
        <v>856.58698145678454</v>
      </c>
      <c r="N49" s="39">
        <f t="shared" si="63"/>
        <v>228</v>
      </c>
      <c r="O49" s="39">
        <f t="shared" si="64"/>
        <v>114</v>
      </c>
      <c r="P49" s="39">
        <f t="shared" si="24"/>
        <v>57</v>
      </c>
      <c r="Q49" s="39">
        <f t="shared" si="65"/>
        <v>28</v>
      </c>
      <c r="R49" s="39">
        <f t="shared" si="66"/>
        <v>14</v>
      </c>
    </row>
    <row r="50" spans="2:36" ht="18.75" thickBot="1">
      <c r="B50" s="55"/>
      <c r="C50" s="44"/>
      <c r="D50" s="45">
        <v>1</v>
      </c>
      <c r="E50" s="46">
        <v>148822</v>
      </c>
      <c r="F50" s="47">
        <f t="shared" si="57"/>
        <v>145.333984375</v>
      </c>
      <c r="G50" s="48">
        <f t="shared" si="22"/>
        <v>85.156631469726563</v>
      </c>
      <c r="H50" s="49">
        <f t="shared" si="58"/>
        <v>15391.872334287493</v>
      </c>
      <c r="I50" s="49">
        <f t="shared" si="59"/>
        <v>7695.9361671437464</v>
      </c>
      <c r="J50" s="49">
        <f t="shared" si="60"/>
        <v>3847.9680835718732</v>
      </c>
      <c r="K50" s="49">
        <f t="shared" si="61"/>
        <v>1923.9840417859366</v>
      </c>
      <c r="L50" s="49">
        <f t="shared" si="62"/>
        <v>961.9920208929683</v>
      </c>
      <c r="N50" s="50">
        <f t="shared" si="63"/>
        <v>256</v>
      </c>
      <c r="O50" s="50">
        <f t="shared" si="64"/>
        <v>128</v>
      </c>
      <c r="P50" s="50">
        <f t="shared" si="24"/>
        <v>64</v>
      </c>
      <c r="Q50" s="50">
        <f t="shared" si="65"/>
        <v>32</v>
      </c>
      <c r="R50" s="50">
        <f t="shared" si="66"/>
        <v>16</v>
      </c>
      <c r="U50" s="76" t="s">
        <v>14</v>
      </c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</row>
    <row r="51" spans="2:36">
      <c r="B51" s="40" t="s">
        <v>10</v>
      </c>
      <c r="C51" s="77" t="s">
        <v>6</v>
      </c>
      <c r="D51" s="42">
        <v>30</v>
      </c>
      <c r="E51" s="43">
        <v>155608</v>
      </c>
      <c r="F51" s="51">
        <f t="shared" si="57"/>
        <v>151.9609375</v>
      </c>
      <c r="G51" s="52">
        <f t="shared" si="22"/>
        <v>89.03961181640625</v>
      </c>
      <c r="H51" s="53">
        <f t="shared" si="58"/>
        <v>14720.639199355646</v>
      </c>
      <c r="I51" s="53">
        <f t="shared" si="59"/>
        <v>7360.3195996778231</v>
      </c>
      <c r="J51" s="53">
        <f t="shared" si="60"/>
        <v>3680.1597998389116</v>
      </c>
      <c r="K51" s="53">
        <f t="shared" si="61"/>
        <v>1840.0798999194558</v>
      </c>
      <c r="L51" s="53">
        <f t="shared" si="62"/>
        <v>920.03994995972789</v>
      </c>
      <c r="N51" s="54">
        <f t="shared" si="63"/>
        <v>245</v>
      </c>
      <c r="O51" s="54">
        <f t="shared" si="64"/>
        <v>122</v>
      </c>
      <c r="P51" s="54">
        <f t="shared" si="24"/>
        <v>61</v>
      </c>
      <c r="Q51" s="54">
        <f t="shared" si="65"/>
        <v>30</v>
      </c>
      <c r="R51" s="54">
        <f t="shared" si="66"/>
        <v>15</v>
      </c>
      <c r="U51" s="3"/>
      <c r="V51" s="3"/>
      <c r="W51" s="4"/>
      <c r="X51" s="4"/>
      <c r="Y51" s="4"/>
      <c r="Z51" s="4"/>
      <c r="AA51" s="4"/>
      <c r="AB51" s="4"/>
      <c r="AC51" s="1"/>
      <c r="AD51" s="1"/>
      <c r="AE51" s="1"/>
      <c r="AF51" s="1"/>
      <c r="AG51" s="1"/>
      <c r="AH51" s="1"/>
      <c r="AI51" s="1"/>
      <c r="AJ51" s="1"/>
    </row>
    <row r="52" spans="2:36" ht="15">
      <c r="B52" s="40"/>
      <c r="C52" s="77"/>
      <c r="D52" s="42">
        <v>15</v>
      </c>
      <c r="E52" s="43">
        <v>97861.310344827594</v>
      </c>
      <c r="F52" s="36">
        <f t="shared" si="57"/>
        <v>95.567685883620697</v>
      </c>
      <c r="G52" s="37">
        <f t="shared" si="22"/>
        <v>55.996690947434004</v>
      </c>
      <c r="H52" s="38">
        <f t="shared" si="58"/>
        <v>23407.097416353001</v>
      </c>
      <c r="I52" s="38">
        <f t="shared" si="59"/>
        <v>11703.5487081765</v>
      </c>
      <c r="J52" s="38">
        <f t="shared" si="60"/>
        <v>5851.7743540882502</v>
      </c>
      <c r="K52" s="38">
        <f t="shared" si="61"/>
        <v>2925.8871770441251</v>
      </c>
      <c r="L52" s="38">
        <f t="shared" si="62"/>
        <v>1462.9435885220626</v>
      </c>
      <c r="N52" s="39">
        <f t="shared" si="63"/>
        <v>390</v>
      </c>
      <c r="O52" s="39">
        <f t="shared" si="64"/>
        <v>195</v>
      </c>
      <c r="P52" s="39">
        <f t="shared" si="24"/>
        <v>97</v>
      </c>
      <c r="Q52" s="39">
        <f t="shared" si="65"/>
        <v>48</v>
      </c>
      <c r="R52" s="39">
        <f t="shared" si="66"/>
        <v>24</v>
      </c>
      <c r="U52" s="5" t="s">
        <v>15</v>
      </c>
      <c r="V52" s="5" t="s">
        <v>4</v>
      </c>
      <c r="W52" s="6" t="s">
        <v>17</v>
      </c>
      <c r="X52" s="7" t="s">
        <v>18</v>
      </c>
      <c r="Y52" s="7" t="s">
        <v>19</v>
      </c>
      <c r="Z52" s="7" t="s">
        <v>20</v>
      </c>
      <c r="AA52" s="7" t="s">
        <v>21</v>
      </c>
      <c r="AB52" s="7" t="s">
        <v>22</v>
      </c>
      <c r="AC52" s="5" t="s">
        <v>15</v>
      </c>
      <c r="AD52" s="5" t="s">
        <v>4</v>
      </c>
      <c r="AE52" s="6" t="s">
        <v>17</v>
      </c>
      <c r="AF52" s="7" t="s">
        <v>18</v>
      </c>
      <c r="AG52" s="7" t="s">
        <v>19</v>
      </c>
      <c r="AH52" s="7" t="s">
        <v>20</v>
      </c>
      <c r="AI52" s="7" t="s">
        <v>21</v>
      </c>
      <c r="AJ52" s="7" t="s">
        <v>22</v>
      </c>
    </row>
    <row r="53" spans="2:36">
      <c r="B53" s="40"/>
      <c r="C53" s="77"/>
      <c r="D53" s="42">
        <v>10</v>
      </c>
      <c r="E53" s="43">
        <v>78612.413793103449</v>
      </c>
      <c r="F53" s="36">
        <f t="shared" si="57"/>
        <v>76.769935344827587</v>
      </c>
      <c r="G53" s="37">
        <f t="shared" si="22"/>
        <v>44.982383991109913</v>
      </c>
      <c r="H53" s="38">
        <f t="shared" si="58"/>
        <v>29138.517875331909</v>
      </c>
      <c r="I53" s="38">
        <f t="shared" si="59"/>
        <v>14569.258937665954</v>
      </c>
      <c r="J53" s="38">
        <f t="shared" si="60"/>
        <v>7284.6294688329772</v>
      </c>
      <c r="K53" s="38">
        <f t="shared" si="61"/>
        <v>3642.3147344164886</v>
      </c>
      <c r="L53" s="38">
        <f t="shared" si="62"/>
        <v>1821.1573672082443</v>
      </c>
      <c r="N53" s="39">
        <f t="shared" si="63"/>
        <v>485</v>
      </c>
      <c r="O53" s="39">
        <f t="shared" si="64"/>
        <v>242</v>
      </c>
      <c r="P53" s="39">
        <f t="shared" si="24"/>
        <v>121</v>
      </c>
      <c r="Q53" s="39">
        <f t="shared" si="65"/>
        <v>60</v>
      </c>
      <c r="R53" s="39">
        <f t="shared" si="66"/>
        <v>30</v>
      </c>
      <c r="U53" s="8" t="s">
        <v>23</v>
      </c>
      <c r="V53" s="9" t="s">
        <v>24</v>
      </c>
      <c r="W53" s="10">
        <v>15</v>
      </c>
      <c r="X53" s="11">
        <f>IF(X5&gt;$Z$43,"166 hours",X5)</f>
        <v>94</v>
      </c>
      <c r="Y53" s="11">
        <f t="shared" ref="Y53:AB53" si="67">IF(Y5&gt;$Z$43,"166 hours",Y5)</f>
        <v>47</v>
      </c>
      <c r="Z53" s="11">
        <f t="shared" si="67"/>
        <v>23</v>
      </c>
      <c r="AA53" s="11">
        <f t="shared" si="67"/>
        <v>11</v>
      </c>
      <c r="AB53" s="11">
        <f t="shared" si="67"/>
        <v>5</v>
      </c>
      <c r="AC53" s="8" t="s">
        <v>25</v>
      </c>
      <c r="AD53" s="12" t="s">
        <v>24</v>
      </c>
      <c r="AE53" s="10">
        <v>30</v>
      </c>
      <c r="AF53" s="11">
        <f>IF(AF5&gt;$Z$43,"166 hours",AF5)</f>
        <v>91</v>
      </c>
      <c r="AG53" s="11">
        <f t="shared" ref="AG53:AJ53" si="68">IF(AG5&gt;$Z$43,"166 hours",AG5)</f>
        <v>45</v>
      </c>
      <c r="AH53" s="11">
        <f t="shared" si="68"/>
        <v>22</v>
      </c>
      <c r="AI53" s="11">
        <f t="shared" si="68"/>
        <v>11</v>
      </c>
      <c r="AJ53" s="11">
        <f t="shared" si="68"/>
        <v>5</v>
      </c>
    </row>
    <row r="54" spans="2:36" ht="16.5" customHeight="1">
      <c r="B54" s="40"/>
      <c r="C54" s="77"/>
      <c r="D54" s="42">
        <v>5</v>
      </c>
      <c r="E54" s="43">
        <v>59363.517241379312</v>
      </c>
      <c r="F54" s="36">
        <f t="shared" si="57"/>
        <v>57.972184806034484</v>
      </c>
      <c r="G54" s="37">
        <f t="shared" si="22"/>
        <v>33.968077034785829</v>
      </c>
      <c r="H54" s="38">
        <f t="shared" si="58"/>
        <v>38586.817813022666</v>
      </c>
      <c r="I54" s="38">
        <f t="shared" si="59"/>
        <v>19293.408906511333</v>
      </c>
      <c r="J54" s="38">
        <f t="shared" si="60"/>
        <v>9646.7044532556665</v>
      </c>
      <c r="K54" s="38">
        <f t="shared" si="61"/>
        <v>4823.3522266278333</v>
      </c>
      <c r="L54" s="38">
        <f t="shared" si="62"/>
        <v>2411.6761133139166</v>
      </c>
      <c r="N54" s="39">
        <f t="shared" si="63"/>
        <v>643</v>
      </c>
      <c r="O54" s="39">
        <f t="shared" si="64"/>
        <v>321</v>
      </c>
      <c r="P54" s="39">
        <f t="shared" si="24"/>
        <v>160</v>
      </c>
      <c r="Q54" s="39">
        <f t="shared" si="65"/>
        <v>80</v>
      </c>
      <c r="R54" s="39">
        <f t="shared" si="66"/>
        <v>40</v>
      </c>
      <c r="U54" s="13"/>
      <c r="V54" s="14"/>
      <c r="W54" s="10">
        <v>10</v>
      </c>
      <c r="X54" s="11">
        <f t="shared" ref="X54:AB54" si="69">IF(X6&gt;$Z$43,"166 hours",X6)</f>
        <v>121</v>
      </c>
      <c r="Y54" s="11">
        <f t="shared" si="69"/>
        <v>60</v>
      </c>
      <c r="Z54" s="11">
        <f t="shared" si="69"/>
        <v>30</v>
      </c>
      <c r="AA54" s="11">
        <f t="shared" si="69"/>
        <v>15</v>
      </c>
      <c r="AB54" s="11">
        <f t="shared" si="69"/>
        <v>7</v>
      </c>
      <c r="AC54" s="13"/>
      <c r="AD54" s="15"/>
      <c r="AE54" s="10">
        <v>15</v>
      </c>
      <c r="AF54" s="11">
        <f t="shared" ref="AF54:AJ54" si="70">IF(AF6&gt;$Z$43,"166 hours",AF6)</f>
        <v>151</v>
      </c>
      <c r="AG54" s="11">
        <f t="shared" si="70"/>
        <v>75</v>
      </c>
      <c r="AH54" s="11">
        <f t="shared" si="70"/>
        <v>37</v>
      </c>
      <c r="AI54" s="11">
        <f t="shared" si="70"/>
        <v>18</v>
      </c>
      <c r="AJ54" s="11">
        <f t="shared" si="70"/>
        <v>9</v>
      </c>
    </row>
    <row r="55" spans="2:36">
      <c r="B55" s="40"/>
      <c r="C55" s="77"/>
      <c r="D55" s="42">
        <v>4</v>
      </c>
      <c r="E55" s="43">
        <v>55513.737931034484</v>
      </c>
      <c r="F55" s="36">
        <f t="shared" si="57"/>
        <v>54.212634698275863</v>
      </c>
      <c r="G55" s="37">
        <f t="shared" si="22"/>
        <v>31.765215643521014</v>
      </c>
      <c r="H55" s="38">
        <f t="shared" si="58"/>
        <v>41262.745221354759</v>
      </c>
      <c r="I55" s="38">
        <f t="shared" si="59"/>
        <v>20631.372610677379</v>
      </c>
      <c r="J55" s="38">
        <f t="shared" si="60"/>
        <v>10315.68630533869</v>
      </c>
      <c r="K55" s="38">
        <f t="shared" si="61"/>
        <v>5157.8431526693448</v>
      </c>
      <c r="L55" s="38">
        <f t="shared" si="62"/>
        <v>2578.9215763346724</v>
      </c>
      <c r="N55" s="39">
        <f t="shared" si="63"/>
        <v>687</v>
      </c>
      <c r="O55" s="39">
        <f t="shared" si="64"/>
        <v>343</v>
      </c>
      <c r="P55" s="39">
        <f t="shared" si="24"/>
        <v>171</v>
      </c>
      <c r="Q55" s="39">
        <f t="shared" si="65"/>
        <v>85</v>
      </c>
      <c r="R55" s="39">
        <f t="shared" si="66"/>
        <v>42</v>
      </c>
      <c r="U55" s="13"/>
      <c r="V55" s="14"/>
      <c r="W55" s="10">
        <v>5</v>
      </c>
      <c r="X55" s="11" t="str">
        <f t="shared" ref="X55:AB55" si="71">IF(X7&gt;$Z$43,"166 hours",X7)</f>
        <v>166 hours</v>
      </c>
      <c r="Y55" s="11">
        <f t="shared" si="71"/>
        <v>85</v>
      </c>
      <c r="Z55" s="11">
        <f t="shared" si="71"/>
        <v>42</v>
      </c>
      <c r="AA55" s="11">
        <f t="shared" si="71"/>
        <v>21</v>
      </c>
      <c r="AB55" s="11">
        <f t="shared" si="71"/>
        <v>10</v>
      </c>
      <c r="AC55" s="13"/>
      <c r="AD55" s="15"/>
      <c r="AE55" s="10">
        <v>10</v>
      </c>
      <c r="AF55" s="11" t="str">
        <f t="shared" ref="AF55:AJ55" si="72">IF(AF7&gt;$Z$43,"166 hours",AF7)</f>
        <v>166 hours</v>
      </c>
      <c r="AG55" s="11">
        <f t="shared" si="72"/>
        <v>97</v>
      </c>
      <c r="AH55" s="11">
        <f t="shared" si="72"/>
        <v>48</v>
      </c>
      <c r="AI55" s="11">
        <f t="shared" si="72"/>
        <v>24</v>
      </c>
      <c r="AJ55" s="11">
        <f t="shared" si="72"/>
        <v>12</v>
      </c>
    </row>
    <row r="56" spans="2:36">
      <c r="B56" s="40"/>
      <c r="C56" s="77"/>
      <c r="D56" s="42">
        <v>3</v>
      </c>
      <c r="E56" s="43">
        <v>51663.958620689657</v>
      </c>
      <c r="F56" s="36">
        <f t="shared" si="57"/>
        <v>50.453084590517243</v>
      </c>
      <c r="G56" s="37">
        <f t="shared" si="22"/>
        <v>29.562354252256196</v>
      </c>
      <c r="H56" s="38">
        <f t="shared" si="58"/>
        <v>44337.470176278875</v>
      </c>
      <c r="I56" s="38">
        <f t="shared" si="59"/>
        <v>22168.735088139438</v>
      </c>
      <c r="J56" s="38">
        <f t="shared" si="60"/>
        <v>11084.367544069719</v>
      </c>
      <c r="K56" s="38">
        <f t="shared" si="61"/>
        <v>5542.1837720348594</v>
      </c>
      <c r="L56" s="38">
        <f t="shared" si="62"/>
        <v>2771.0918860174297</v>
      </c>
      <c r="N56" s="39">
        <f t="shared" si="63"/>
        <v>738</v>
      </c>
      <c r="O56" s="39">
        <f t="shared" si="64"/>
        <v>369</v>
      </c>
      <c r="P56" s="39">
        <f t="shared" si="24"/>
        <v>184</v>
      </c>
      <c r="Q56" s="39">
        <f t="shared" si="65"/>
        <v>92</v>
      </c>
      <c r="R56" s="39">
        <f t="shared" si="66"/>
        <v>46</v>
      </c>
      <c r="U56" s="13"/>
      <c r="V56" s="14"/>
      <c r="W56" s="17">
        <v>1</v>
      </c>
      <c r="X56" s="11" t="str">
        <f t="shared" ref="X56:AB56" si="73">IF(X8&gt;$Z$43,"166 hours",X8)</f>
        <v>166 hours</v>
      </c>
      <c r="Y56" s="11">
        <f t="shared" si="73"/>
        <v>128</v>
      </c>
      <c r="Z56" s="11">
        <f t="shared" si="73"/>
        <v>64</v>
      </c>
      <c r="AA56" s="11">
        <f t="shared" si="73"/>
        <v>32</v>
      </c>
      <c r="AB56" s="11">
        <f t="shared" si="73"/>
        <v>16</v>
      </c>
      <c r="AC56" s="13"/>
      <c r="AD56" s="15"/>
      <c r="AE56" s="10">
        <v>5</v>
      </c>
      <c r="AF56" s="11" t="str">
        <f t="shared" ref="AF56:AJ56" si="74">IF(AF8&gt;$Z$43,"166 hours",AF8)</f>
        <v>166 hours</v>
      </c>
      <c r="AG56" s="11">
        <f t="shared" si="74"/>
        <v>135</v>
      </c>
      <c r="AH56" s="11">
        <f t="shared" si="74"/>
        <v>67</v>
      </c>
      <c r="AI56" s="11">
        <f t="shared" si="74"/>
        <v>33</v>
      </c>
      <c r="AJ56" s="11">
        <f t="shared" si="74"/>
        <v>16</v>
      </c>
    </row>
    <row r="57" spans="2:36" ht="15" thickBot="1">
      <c r="B57" s="40"/>
      <c r="C57" s="77"/>
      <c r="D57" s="42">
        <v>2</v>
      </c>
      <c r="E57" s="43">
        <v>47814.179310344829</v>
      </c>
      <c r="F57" s="36">
        <f t="shared" si="57"/>
        <v>46.693534482758622</v>
      </c>
      <c r="G57" s="48">
        <f t="shared" si="22"/>
        <v>27.359492860991381</v>
      </c>
      <c r="H57" s="49">
        <f t="shared" si="58"/>
        <v>47907.320748214544</v>
      </c>
      <c r="I57" s="49">
        <f t="shared" si="59"/>
        <v>23953.660374107272</v>
      </c>
      <c r="J57" s="49">
        <f t="shared" si="60"/>
        <v>11976.830187053636</v>
      </c>
      <c r="K57" s="49">
        <f t="shared" si="61"/>
        <v>5988.4150935268181</v>
      </c>
      <c r="L57" s="49">
        <f t="shared" si="62"/>
        <v>2994.207546763409</v>
      </c>
      <c r="N57" s="39">
        <f t="shared" si="63"/>
        <v>798</v>
      </c>
      <c r="O57" s="39">
        <f t="shared" si="64"/>
        <v>399</v>
      </c>
      <c r="P57" s="39">
        <f t="shared" si="24"/>
        <v>199</v>
      </c>
      <c r="Q57" s="39">
        <f t="shared" si="65"/>
        <v>99</v>
      </c>
      <c r="R57" s="39">
        <f t="shared" si="66"/>
        <v>49</v>
      </c>
      <c r="U57" s="13"/>
      <c r="V57" s="12" t="s">
        <v>7</v>
      </c>
      <c r="W57" s="10">
        <v>15</v>
      </c>
      <c r="X57" s="11">
        <f t="shared" ref="X57:AB57" si="75">IF(X9&gt;$Z$43,"166 hours",X9)</f>
        <v>79</v>
      </c>
      <c r="Y57" s="11">
        <f t="shared" si="75"/>
        <v>39</v>
      </c>
      <c r="Z57" s="11">
        <f t="shared" si="75"/>
        <v>19</v>
      </c>
      <c r="AA57" s="11">
        <f t="shared" si="75"/>
        <v>9</v>
      </c>
      <c r="AB57" s="11">
        <f t="shared" si="75"/>
        <v>4</v>
      </c>
      <c r="AC57" s="13"/>
      <c r="AD57" s="15"/>
      <c r="AE57" s="10">
        <v>4</v>
      </c>
      <c r="AF57" s="11" t="str">
        <f t="shared" ref="AF57:AJ57" si="76">IF(AF9&gt;$Z$43,"166 hours",AF9)</f>
        <v>166 hours</v>
      </c>
      <c r="AG57" s="11">
        <f t="shared" si="76"/>
        <v>147</v>
      </c>
      <c r="AH57" s="11">
        <f t="shared" si="76"/>
        <v>73</v>
      </c>
      <c r="AI57" s="11">
        <f t="shared" si="76"/>
        <v>36</v>
      </c>
      <c r="AJ57" s="11">
        <f t="shared" si="76"/>
        <v>18</v>
      </c>
    </row>
    <row r="58" spans="2:36" ht="15" thickBot="1">
      <c r="B58" s="40"/>
      <c r="C58" s="44"/>
      <c r="D58" s="45">
        <v>1</v>
      </c>
      <c r="E58" s="46">
        <v>43964.4</v>
      </c>
      <c r="F58" s="47">
        <f t="shared" si="57"/>
        <v>42.933984375000001</v>
      </c>
      <c r="G58" s="78">
        <f t="shared" si="22"/>
        <v>25.156631469726563</v>
      </c>
      <c r="H58" s="53">
        <f t="shared" si="58"/>
        <v>52102.365198509098</v>
      </c>
      <c r="I58" s="53">
        <f t="shared" si="59"/>
        <v>26051.182599254549</v>
      </c>
      <c r="J58" s="53">
        <f t="shared" si="60"/>
        <v>13025.591299627275</v>
      </c>
      <c r="K58" s="53">
        <f t="shared" si="61"/>
        <v>6512.7956498136373</v>
      </c>
      <c r="L58" s="53">
        <f t="shared" si="62"/>
        <v>3256.3978249068186</v>
      </c>
      <c r="N58" s="50">
        <f t="shared" si="63"/>
        <v>868</v>
      </c>
      <c r="O58" s="50">
        <f t="shared" si="64"/>
        <v>434</v>
      </c>
      <c r="P58" s="50">
        <f t="shared" si="24"/>
        <v>217</v>
      </c>
      <c r="Q58" s="50">
        <f t="shared" si="65"/>
        <v>108</v>
      </c>
      <c r="R58" s="50">
        <f t="shared" si="66"/>
        <v>54</v>
      </c>
      <c r="U58" s="13"/>
      <c r="V58" s="15"/>
      <c r="W58" s="10">
        <v>10</v>
      </c>
      <c r="X58" s="11">
        <f t="shared" ref="X58:AB58" si="77">IF(X10&gt;$Z$43,"166 hours",X10)</f>
        <v>102</v>
      </c>
      <c r="Y58" s="11">
        <f t="shared" si="77"/>
        <v>51</v>
      </c>
      <c r="Z58" s="11">
        <f t="shared" si="77"/>
        <v>25</v>
      </c>
      <c r="AA58" s="11">
        <f t="shared" si="77"/>
        <v>12</v>
      </c>
      <c r="AB58" s="11">
        <f t="shared" si="77"/>
        <v>6</v>
      </c>
      <c r="AC58" s="13"/>
      <c r="AD58" s="15"/>
      <c r="AE58" s="10">
        <v>3</v>
      </c>
      <c r="AF58" s="11" t="str">
        <f t="shared" ref="AF58:AJ58" si="78">IF(AF10&gt;$Z$43,"166 hours",AF10)</f>
        <v>166 hours</v>
      </c>
      <c r="AG58" s="11">
        <f t="shared" si="78"/>
        <v>161</v>
      </c>
      <c r="AH58" s="11">
        <f t="shared" si="78"/>
        <v>80</v>
      </c>
      <c r="AI58" s="11">
        <f t="shared" si="78"/>
        <v>40</v>
      </c>
      <c r="AJ58" s="11">
        <f t="shared" si="78"/>
        <v>20</v>
      </c>
    </row>
    <row r="59" spans="2:36">
      <c r="B59" s="40"/>
      <c r="C59" s="77" t="s">
        <v>7</v>
      </c>
      <c r="D59" s="42">
        <v>30</v>
      </c>
      <c r="E59" s="43">
        <v>221144.00000000003</v>
      </c>
      <c r="F59" s="51">
        <f t="shared" si="57"/>
        <v>215.96093750000003</v>
      </c>
      <c r="G59" s="52">
        <f t="shared" si="22"/>
        <v>126.53961181640626</v>
      </c>
      <c r="H59" s="38">
        <f t="shared" si="58"/>
        <v>10358.179396833435</v>
      </c>
      <c r="I59" s="38">
        <f t="shared" si="59"/>
        <v>5179.0896984167175</v>
      </c>
      <c r="J59" s="38">
        <f t="shared" si="60"/>
        <v>2589.5448492083588</v>
      </c>
      <c r="K59" s="38">
        <f t="shared" si="61"/>
        <v>1294.7724246041794</v>
      </c>
      <c r="L59" s="38">
        <f t="shared" si="62"/>
        <v>647.38621230208969</v>
      </c>
      <c r="N59" s="54">
        <f t="shared" si="63"/>
        <v>172</v>
      </c>
      <c r="O59" s="54">
        <f t="shared" si="64"/>
        <v>86</v>
      </c>
      <c r="P59" s="54">
        <f t="shared" si="24"/>
        <v>43</v>
      </c>
      <c r="Q59" s="54">
        <f t="shared" si="65"/>
        <v>21</v>
      </c>
      <c r="R59" s="54">
        <f t="shared" si="66"/>
        <v>10</v>
      </c>
      <c r="U59" s="13"/>
      <c r="V59" s="15"/>
      <c r="W59" s="10">
        <v>5</v>
      </c>
      <c r="X59" s="11">
        <f t="shared" ref="X59:AB59" si="79">IF(X11&gt;$Z$43,"166 hours",X11)</f>
        <v>145</v>
      </c>
      <c r="Y59" s="11">
        <f t="shared" si="79"/>
        <v>72</v>
      </c>
      <c r="Z59" s="11">
        <f t="shared" si="79"/>
        <v>36</v>
      </c>
      <c r="AA59" s="11">
        <f t="shared" si="79"/>
        <v>18</v>
      </c>
      <c r="AB59" s="11">
        <f t="shared" si="79"/>
        <v>9</v>
      </c>
      <c r="AC59" s="13"/>
      <c r="AD59" s="15"/>
      <c r="AE59" s="10">
        <v>2</v>
      </c>
      <c r="AF59" s="11" t="str">
        <f t="shared" ref="AF59:AJ59" si="80">IF(AF11&gt;$Z$43,"166 hours",AF11)</f>
        <v>166 hours</v>
      </c>
      <c r="AG59" s="11" t="str">
        <f t="shared" si="80"/>
        <v>166 hours</v>
      </c>
      <c r="AH59" s="11">
        <f t="shared" si="80"/>
        <v>88</v>
      </c>
      <c r="AI59" s="11">
        <f t="shared" si="80"/>
        <v>44</v>
      </c>
      <c r="AJ59" s="11">
        <f t="shared" si="80"/>
        <v>22</v>
      </c>
    </row>
    <row r="60" spans="2:36">
      <c r="B60" s="40"/>
      <c r="C60" s="77"/>
      <c r="D60" s="42">
        <v>15</v>
      </c>
      <c r="E60" s="43">
        <v>136278.96551724139</v>
      </c>
      <c r="F60" s="36">
        <f t="shared" si="57"/>
        <v>133.08492726293105</v>
      </c>
      <c r="G60" s="37">
        <f t="shared" si="22"/>
        <v>77.979449568123655</v>
      </c>
      <c r="H60" s="38">
        <f t="shared" si="58"/>
        <v>16808.531058621302</v>
      </c>
      <c r="I60" s="38">
        <f t="shared" si="59"/>
        <v>8404.2655293106509</v>
      </c>
      <c r="J60" s="38">
        <f t="shared" si="60"/>
        <v>4202.1327646553254</v>
      </c>
      <c r="K60" s="38">
        <f t="shared" si="61"/>
        <v>2101.0663823276627</v>
      </c>
      <c r="L60" s="38">
        <f t="shared" si="62"/>
        <v>1050.5331911638314</v>
      </c>
      <c r="N60" s="39">
        <f t="shared" si="63"/>
        <v>280</v>
      </c>
      <c r="O60" s="39">
        <f t="shared" si="64"/>
        <v>140</v>
      </c>
      <c r="P60" s="39">
        <f t="shared" si="24"/>
        <v>70</v>
      </c>
      <c r="Q60" s="39">
        <f t="shared" si="65"/>
        <v>35</v>
      </c>
      <c r="R60" s="39">
        <f t="shared" si="66"/>
        <v>17</v>
      </c>
      <c r="U60" s="13"/>
      <c r="V60" s="19"/>
      <c r="W60" s="17">
        <v>1</v>
      </c>
      <c r="X60" s="11" t="str">
        <f t="shared" ref="X60:AB60" si="81">IF(X12&gt;$Z$43,"166 hours",X12)</f>
        <v>166 hours</v>
      </c>
      <c r="Y60" s="11">
        <f t="shared" si="81"/>
        <v>109</v>
      </c>
      <c r="Z60" s="11">
        <f t="shared" si="81"/>
        <v>54</v>
      </c>
      <c r="AA60" s="11">
        <f t="shared" si="81"/>
        <v>27</v>
      </c>
      <c r="AB60" s="11">
        <f t="shared" si="81"/>
        <v>13</v>
      </c>
      <c r="AC60" s="13"/>
      <c r="AD60" s="19"/>
      <c r="AE60" s="10">
        <v>1</v>
      </c>
      <c r="AF60" s="11" t="str">
        <f t="shared" ref="AF60:AJ60" si="82">IF(AF12&gt;$Z$43,"166 hours",AF12)</f>
        <v>166 hours</v>
      </c>
      <c r="AG60" s="11" t="str">
        <f t="shared" si="82"/>
        <v>166 hours</v>
      </c>
      <c r="AH60" s="11">
        <f t="shared" si="82"/>
        <v>99</v>
      </c>
      <c r="AI60" s="11">
        <f t="shared" si="82"/>
        <v>49</v>
      </c>
      <c r="AJ60" s="11">
        <f t="shared" si="82"/>
        <v>24</v>
      </c>
    </row>
    <row r="61" spans="2:36">
      <c r="B61" s="40"/>
      <c r="C61" s="77"/>
      <c r="D61" s="42">
        <v>10</v>
      </c>
      <c r="E61" s="43">
        <v>107990.62068965519</v>
      </c>
      <c r="F61" s="36">
        <f t="shared" si="57"/>
        <v>105.45959051724139</v>
      </c>
      <c r="G61" s="37">
        <f t="shared" si="22"/>
        <v>61.792728818696133</v>
      </c>
      <c r="H61" s="38">
        <f t="shared" si="58"/>
        <v>21211.557169545584</v>
      </c>
      <c r="I61" s="38">
        <f t="shared" si="59"/>
        <v>10605.778584772792</v>
      </c>
      <c r="J61" s="38">
        <f t="shared" si="60"/>
        <v>5302.8892923863959</v>
      </c>
      <c r="K61" s="38">
        <f t="shared" si="61"/>
        <v>2651.444646193198</v>
      </c>
      <c r="L61" s="38">
        <f t="shared" si="62"/>
        <v>1325.722323096599</v>
      </c>
      <c r="N61" s="39">
        <f t="shared" si="63"/>
        <v>353</v>
      </c>
      <c r="O61" s="39">
        <f t="shared" si="64"/>
        <v>176</v>
      </c>
      <c r="P61" s="39">
        <f t="shared" si="24"/>
        <v>88</v>
      </c>
      <c r="Q61" s="39">
        <f t="shared" si="65"/>
        <v>44</v>
      </c>
      <c r="R61" s="39">
        <f t="shared" si="66"/>
        <v>22</v>
      </c>
      <c r="U61" s="13"/>
      <c r="V61" s="9" t="s">
        <v>8</v>
      </c>
      <c r="W61" s="10">
        <v>15</v>
      </c>
      <c r="X61" s="11">
        <f t="shared" ref="X61:AB61" si="83">IF(X13&gt;$Z$43,"166 hours",X13)</f>
        <v>68</v>
      </c>
      <c r="Y61" s="11">
        <f t="shared" si="83"/>
        <v>34</v>
      </c>
      <c r="Z61" s="11">
        <f t="shared" si="83"/>
        <v>17</v>
      </c>
      <c r="AA61" s="11">
        <f t="shared" si="83"/>
        <v>8</v>
      </c>
      <c r="AB61" s="11">
        <f t="shared" si="83"/>
        <v>4</v>
      </c>
      <c r="AC61" s="13"/>
      <c r="AD61" s="12" t="s">
        <v>7</v>
      </c>
      <c r="AE61" s="10">
        <v>30</v>
      </c>
      <c r="AF61" s="11">
        <f t="shared" ref="AF61:AJ61" si="84">IF(AF13&gt;$Z$43,"166 hours",AF13)</f>
        <v>69</v>
      </c>
      <c r="AG61" s="11">
        <f t="shared" si="84"/>
        <v>34</v>
      </c>
      <c r="AH61" s="11">
        <f t="shared" si="84"/>
        <v>17</v>
      </c>
      <c r="AI61" s="11">
        <f t="shared" si="84"/>
        <v>8</v>
      </c>
      <c r="AJ61" s="11">
        <f t="shared" si="84"/>
        <v>4</v>
      </c>
    </row>
    <row r="62" spans="2:36">
      <c r="B62" s="40"/>
      <c r="C62" s="77"/>
      <c r="D62" s="42">
        <v>5</v>
      </c>
      <c r="E62" s="43">
        <v>79702.275862068971</v>
      </c>
      <c r="F62" s="36">
        <f t="shared" si="57"/>
        <v>77.83425377155173</v>
      </c>
      <c r="G62" s="37">
        <f t="shared" si="22"/>
        <v>45.60600806926859</v>
      </c>
      <c r="H62" s="38">
        <f t="shared" si="58"/>
        <v>28740.072974797873</v>
      </c>
      <c r="I62" s="38">
        <f t="shared" si="59"/>
        <v>14370.036487398937</v>
      </c>
      <c r="J62" s="38">
        <f t="shared" si="60"/>
        <v>7185.0182436994683</v>
      </c>
      <c r="K62" s="38">
        <f t="shared" si="61"/>
        <v>3592.5091218497341</v>
      </c>
      <c r="L62" s="38">
        <f t="shared" si="62"/>
        <v>1796.2545609248671</v>
      </c>
      <c r="N62" s="39">
        <f t="shared" si="63"/>
        <v>479</v>
      </c>
      <c r="O62" s="39">
        <f t="shared" si="64"/>
        <v>239</v>
      </c>
      <c r="P62" s="39">
        <f t="shared" si="24"/>
        <v>119</v>
      </c>
      <c r="Q62" s="39">
        <f t="shared" si="65"/>
        <v>59</v>
      </c>
      <c r="R62" s="39">
        <f t="shared" si="66"/>
        <v>29</v>
      </c>
      <c r="U62" s="13"/>
      <c r="V62" s="14"/>
      <c r="W62" s="10">
        <v>10</v>
      </c>
      <c r="X62" s="11">
        <f t="shared" ref="X62:AB62" si="85">IF(X14&gt;$Z$43,"166 hours",X14)</f>
        <v>88</v>
      </c>
      <c r="Y62" s="11">
        <f t="shared" si="85"/>
        <v>44</v>
      </c>
      <c r="Z62" s="11">
        <f t="shared" si="85"/>
        <v>22</v>
      </c>
      <c r="AA62" s="11">
        <f t="shared" si="85"/>
        <v>11</v>
      </c>
      <c r="AB62" s="11">
        <f t="shared" si="85"/>
        <v>5</v>
      </c>
      <c r="AC62" s="13"/>
      <c r="AD62" s="15"/>
      <c r="AE62" s="10">
        <v>15</v>
      </c>
      <c r="AF62" s="11">
        <f t="shared" ref="AF62:AJ62" si="86">IF(AF14&gt;$Z$43,"166 hours",AF14)</f>
        <v>116</v>
      </c>
      <c r="AG62" s="11">
        <f t="shared" si="86"/>
        <v>58</v>
      </c>
      <c r="AH62" s="11">
        <f t="shared" si="86"/>
        <v>29</v>
      </c>
      <c r="AI62" s="11">
        <f t="shared" si="86"/>
        <v>14</v>
      </c>
      <c r="AJ62" s="11">
        <f t="shared" si="86"/>
        <v>7</v>
      </c>
    </row>
    <row r="63" spans="2:36">
      <c r="B63" s="40"/>
      <c r="C63" s="77"/>
      <c r="D63" s="42">
        <v>4</v>
      </c>
      <c r="E63" s="43">
        <v>74044.606896551733</v>
      </c>
      <c r="F63" s="36">
        <f t="shared" si="57"/>
        <v>72.309186422413802</v>
      </c>
      <c r="G63" s="37">
        <f t="shared" si="22"/>
        <v>42.368663919383089</v>
      </c>
      <c r="H63" s="38">
        <f t="shared" si="58"/>
        <v>30936.071113641217</v>
      </c>
      <c r="I63" s="38">
        <f t="shared" si="59"/>
        <v>15468.035556820609</v>
      </c>
      <c r="J63" s="38">
        <f t="shared" si="60"/>
        <v>7734.0177784103043</v>
      </c>
      <c r="K63" s="38">
        <f t="shared" si="61"/>
        <v>3867.0088892051522</v>
      </c>
      <c r="L63" s="38">
        <f t="shared" si="62"/>
        <v>1933.5044446025761</v>
      </c>
      <c r="N63" s="39">
        <f t="shared" si="63"/>
        <v>515</v>
      </c>
      <c r="O63" s="39">
        <f t="shared" si="64"/>
        <v>257</v>
      </c>
      <c r="P63" s="39">
        <f t="shared" si="24"/>
        <v>128</v>
      </c>
      <c r="Q63" s="39">
        <f t="shared" si="65"/>
        <v>64</v>
      </c>
      <c r="R63" s="39">
        <f t="shared" si="66"/>
        <v>32</v>
      </c>
      <c r="U63" s="13"/>
      <c r="V63" s="14"/>
      <c r="W63" s="10">
        <v>5</v>
      </c>
      <c r="X63" s="11">
        <f t="shared" ref="X63:AB63" si="87">IF(X15&gt;$Z$43,"166 hours",X15)</f>
        <v>125</v>
      </c>
      <c r="Y63" s="11">
        <f t="shared" si="87"/>
        <v>62</v>
      </c>
      <c r="Z63" s="11">
        <f t="shared" si="87"/>
        <v>31</v>
      </c>
      <c r="AA63" s="11">
        <f t="shared" si="87"/>
        <v>15</v>
      </c>
      <c r="AB63" s="11">
        <f t="shared" si="87"/>
        <v>7</v>
      </c>
      <c r="AC63" s="13"/>
      <c r="AD63" s="15"/>
      <c r="AE63" s="10">
        <v>10</v>
      </c>
      <c r="AF63" s="11">
        <f t="shared" ref="AF63:AJ63" si="88">IF(AF15&gt;$Z$43,"166 hours",AF15)</f>
        <v>149</v>
      </c>
      <c r="AG63" s="11">
        <f t="shared" si="88"/>
        <v>74</v>
      </c>
      <c r="AH63" s="11">
        <f t="shared" si="88"/>
        <v>37</v>
      </c>
      <c r="AI63" s="11">
        <f t="shared" si="88"/>
        <v>18</v>
      </c>
      <c r="AJ63" s="11">
        <f t="shared" si="88"/>
        <v>9</v>
      </c>
    </row>
    <row r="64" spans="2:36">
      <c r="B64" s="40"/>
      <c r="C64" s="77"/>
      <c r="D64" s="42">
        <v>3</v>
      </c>
      <c r="E64" s="43">
        <v>68386.937931034481</v>
      </c>
      <c r="F64" s="36">
        <f t="shared" si="57"/>
        <v>66.784119073275861</v>
      </c>
      <c r="G64" s="37">
        <f t="shared" si="22"/>
        <v>39.131319769497573</v>
      </c>
      <c r="H64" s="38">
        <f t="shared" si="58"/>
        <v>33495.420234246521</v>
      </c>
      <c r="I64" s="38">
        <f t="shared" si="59"/>
        <v>16747.710117123261</v>
      </c>
      <c r="J64" s="38">
        <f t="shared" si="60"/>
        <v>8373.8550585616304</v>
      </c>
      <c r="K64" s="38">
        <f t="shared" si="61"/>
        <v>4186.9275292808152</v>
      </c>
      <c r="L64" s="38">
        <f t="shared" si="62"/>
        <v>2093.4637646404076</v>
      </c>
      <c r="N64" s="39">
        <f t="shared" si="63"/>
        <v>558</v>
      </c>
      <c r="O64" s="39">
        <f t="shared" si="64"/>
        <v>279</v>
      </c>
      <c r="P64" s="39">
        <f t="shared" si="24"/>
        <v>139</v>
      </c>
      <c r="Q64" s="39">
        <f t="shared" si="65"/>
        <v>69</v>
      </c>
      <c r="R64" s="39">
        <f t="shared" si="66"/>
        <v>34</v>
      </c>
      <c r="U64" s="13"/>
      <c r="V64" s="16"/>
      <c r="W64" s="17">
        <v>1</v>
      </c>
      <c r="X64" s="11" t="str">
        <f t="shared" ref="X64:AB64" si="89">IF(X16&gt;$Z$43,"166 hours",X16)</f>
        <v>166 hours</v>
      </c>
      <c r="Y64" s="11">
        <f t="shared" si="89"/>
        <v>94</v>
      </c>
      <c r="Z64" s="11">
        <f t="shared" si="89"/>
        <v>47</v>
      </c>
      <c r="AA64" s="11">
        <f t="shared" si="89"/>
        <v>23</v>
      </c>
      <c r="AB64" s="11">
        <f t="shared" si="89"/>
        <v>11</v>
      </c>
      <c r="AC64" s="13"/>
      <c r="AD64" s="15"/>
      <c r="AE64" s="10">
        <v>5</v>
      </c>
      <c r="AF64" s="11" t="str">
        <f t="shared" ref="AF64:AJ64" si="90">IF(AF16&gt;$Z$43,"166 hours",AF16)</f>
        <v>166 hours</v>
      </c>
      <c r="AG64" s="11">
        <f t="shared" si="90"/>
        <v>105</v>
      </c>
      <c r="AH64" s="11">
        <f t="shared" si="90"/>
        <v>52</v>
      </c>
      <c r="AI64" s="11">
        <f t="shared" si="90"/>
        <v>26</v>
      </c>
      <c r="AJ64" s="11">
        <f t="shared" si="90"/>
        <v>13</v>
      </c>
    </row>
    <row r="65" spans="2:36">
      <c r="B65" s="40"/>
      <c r="C65" s="41"/>
      <c r="D65" s="42">
        <v>2</v>
      </c>
      <c r="E65" s="43">
        <v>62729.268965517251</v>
      </c>
      <c r="F65" s="36">
        <f t="shared" si="57"/>
        <v>61.25905172413794</v>
      </c>
      <c r="G65" s="37">
        <f t="shared" si="22"/>
        <v>35.893975619612071</v>
      </c>
      <c r="H65" s="38">
        <f t="shared" si="58"/>
        <v>36516.43423092529</v>
      </c>
      <c r="I65" s="38">
        <f t="shared" si="59"/>
        <v>18258.217115462645</v>
      </c>
      <c r="J65" s="38">
        <f t="shared" si="60"/>
        <v>9129.1085577313224</v>
      </c>
      <c r="K65" s="38">
        <f t="shared" si="61"/>
        <v>4564.5542788656612</v>
      </c>
      <c r="L65" s="38">
        <f t="shared" si="62"/>
        <v>2282.2771394328306</v>
      </c>
      <c r="M65" s="77"/>
      <c r="N65" s="39">
        <f t="shared" si="63"/>
        <v>608</v>
      </c>
      <c r="O65" s="39">
        <f t="shared" si="64"/>
        <v>304</v>
      </c>
      <c r="P65" s="39">
        <f t="shared" si="24"/>
        <v>152</v>
      </c>
      <c r="Q65" s="39">
        <f t="shared" si="65"/>
        <v>76</v>
      </c>
      <c r="R65" s="39">
        <f t="shared" si="66"/>
        <v>38</v>
      </c>
      <c r="U65" s="8" t="s">
        <v>28</v>
      </c>
      <c r="V65" s="12" t="s">
        <v>24</v>
      </c>
      <c r="W65" s="10">
        <v>30</v>
      </c>
      <c r="X65" s="11" t="str">
        <f t="shared" ref="X65:AB65" si="91">IF(X17&gt;$Z$43,"166 hours",X17)</f>
        <v>166 hours</v>
      </c>
      <c r="Y65" s="11">
        <f t="shared" si="91"/>
        <v>122</v>
      </c>
      <c r="Z65" s="11">
        <f t="shared" si="91"/>
        <v>61</v>
      </c>
      <c r="AA65" s="11">
        <f t="shared" si="91"/>
        <v>30</v>
      </c>
      <c r="AB65" s="11">
        <f t="shared" si="91"/>
        <v>15</v>
      </c>
      <c r="AC65" s="13"/>
      <c r="AD65" s="15"/>
      <c r="AE65" s="10">
        <v>4</v>
      </c>
      <c r="AF65" s="11" t="str">
        <f t="shared" ref="AF65:AJ65" si="92">IF(AF17&gt;$Z$43,"166 hours",AF17)</f>
        <v>166 hours</v>
      </c>
      <c r="AG65" s="11">
        <f t="shared" si="92"/>
        <v>114</v>
      </c>
      <c r="AH65" s="11">
        <f t="shared" si="92"/>
        <v>57</v>
      </c>
      <c r="AI65" s="11">
        <f t="shared" si="92"/>
        <v>28</v>
      </c>
      <c r="AJ65" s="11">
        <f t="shared" si="92"/>
        <v>14</v>
      </c>
    </row>
    <row r="66" spans="2:36" ht="17.25" customHeight="1" thickBot="1">
      <c r="B66" s="40"/>
      <c r="C66" s="44"/>
      <c r="D66" s="45">
        <v>1</v>
      </c>
      <c r="E66" s="46">
        <v>57071.600000000006</v>
      </c>
      <c r="F66" s="47">
        <f t="shared" si="57"/>
        <v>55.733984375000006</v>
      </c>
      <c r="G66" s="48">
        <f t="shared" si="22"/>
        <v>32.656631469726563</v>
      </c>
      <c r="H66" s="49">
        <f t="shared" si="58"/>
        <v>40136.411534516868</v>
      </c>
      <c r="I66" s="49">
        <f t="shared" si="59"/>
        <v>20068.205767258434</v>
      </c>
      <c r="J66" s="49">
        <f t="shared" si="60"/>
        <v>10034.102883629217</v>
      </c>
      <c r="K66" s="49">
        <f t="shared" si="61"/>
        <v>5017.0514418146086</v>
      </c>
      <c r="L66" s="49">
        <f t="shared" si="62"/>
        <v>2508.5257209073043</v>
      </c>
      <c r="M66" s="77"/>
      <c r="N66" s="50">
        <f t="shared" si="63"/>
        <v>668</v>
      </c>
      <c r="O66" s="50">
        <f t="shared" si="64"/>
        <v>334</v>
      </c>
      <c r="P66" s="50">
        <f t="shared" si="24"/>
        <v>167</v>
      </c>
      <c r="Q66" s="50">
        <f t="shared" si="65"/>
        <v>83</v>
      </c>
      <c r="R66" s="50">
        <f t="shared" si="66"/>
        <v>41</v>
      </c>
      <c r="U66" s="13"/>
      <c r="V66" s="15"/>
      <c r="W66" s="10">
        <v>15</v>
      </c>
      <c r="X66" s="11" t="str">
        <f t="shared" ref="X66:AB66" si="93">IF(X18&gt;$Z$43,"166 hours",X18)</f>
        <v>166 hours</v>
      </c>
      <c r="Y66" s="11" t="str">
        <f t="shared" si="93"/>
        <v>166 hours</v>
      </c>
      <c r="Z66" s="11">
        <f t="shared" si="93"/>
        <v>97</v>
      </c>
      <c r="AA66" s="11">
        <f t="shared" si="93"/>
        <v>48</v>
      </c>
      <c r="AB66" s="11">
        <f t="shared" si="93"/>
        <v>24</v>
      </c>
      <c r="AC66" s="13"/>
      <c r="AD66" s="15"/>
      <c r="AE66" s="10">
        <v>3</v>
      </c>
      <c r="AF66" s="11" t="str">
        <f t="shared" ref="AF66:AJ66" si="94">IF(AF18&gt;$Z$43,"166 hours",AF18)</f>
        <v>166 hours</v>
      </c>
      <c r="AG66" s="11">
        <f t="shared" si="94"/>
        <v>125</v>
      </c>
      <c r="AH66" s="11">
        <f t="shared" si="94"/>
        <v>62</v>
      </c>
      <c r="AI66" s="11">
        <f t="shared" si="94"/>
        <v>31</v>
      </c>
      <c r="AJ66" s="11">
        <f t="shared" si="94"/>
        <v>15</v>
      </c>
    </row>
    <row r="67" spans="2:36">
      <c r="B67" s="40"/>
      <c r="C67" s="41" t="s">
        <v>8</v>
      </c>
      <c r="D67" s="42">
        <v>30</v>
      </c>
      <c r="E67" s="79">
        <v>286680</v>
      </c>
      <c r="F67" s="51">
        <f t="shared" si="57"/>
        <v>279.9609375</v>
      </c>
      <c r="G67" s="52">
        <f t="shared" si="22"/>
        <v>164.03961181640625</v>
      </c>
      <c r="H67" s="53">
        <f t="shared" si="58"/>
        <v>7990.2651895260688</v>
      </c>
      <c r="I67" s="53">
        <f t="shared" si="59"/>
        <v>3995.1325947630344</v>
      </c>
      <c r="J67" s="53">
        <f t="shared" si="60"/>
        <v>1997.5662973815172</v>
      </c>
      <c r="K67" s="53">
        <f t="shared" si="61"/>
        <v>998.78314869075859</v>
      </c>
      <c r="L67" s="53">
        <f t="shared" si="62"/>
        <v>499.3915743453793</v>
      </c>
      <c r="M67" s="77"/>
      <c r="N67" s="54">
        <f t="shared" si="63"/>
        <v>133</v>
      </c>
      <c r="O67" s="54">
        <f t="shared" si="64"/>
        <v>66</v>
      </c>
      <c r="P67" s="54">
        <f t="shared" si="24"/>
        <v>33</v>
      </c>
      <c r="Q67" s="54">
        <f t="shared" si="65"/>
        <v>16</v>
      </c>
      <c r="R67" s="54">
        <f t="shared" si="66"/>
        <v>8</v>
      </c>
      <c r="U67" s="13"/>
      <c r="V67" s="15"/>
      <c r="W67" s="10">
        <v>10</v>
      </c>
      <c r="X67" s="11" t="str">
        <f t="shared" ref="X67:AB67" si="95">IF(X19&gt;$Z$43,"166 hours",X19)</f>
        <v>166 hours</v>
      </c>
      <c r="Y67" s="11" t="str">
        <f t="shared" si="95"/>
        <v>166 hours</v>
      </c>
      <c r="Z67" s="11">
        <f t="shared" si="95"/>
        <v>121</v>
      </c>
      <c r="AA67" s="11">
        <f t="shared" si="95"/>
        <v>60</v>
      </c>
      <c r="AB67" s="11">
        <f t="shared" si="95"/>
        <v>30</v>
      </c>
      <c r="AC67" s="13"/>
      <c r="AD67" s="15"/>
      <c r="AE67" s="10">
        <v>2</v>
      </c>
      <c r="AF67" s="11" t="str">
        <f t="shared" ref="AF67:AJ67" si="96">IF(AF19&gt;$Z$43,"166 hours",AF19)</f>
        <v>166 hours</v>
      </c>
      <c r="AG67" s="11">
        <f t="shared" si="96"/>
        <v>139</v>
      </c>
      <c r="AH67" s="11">
        <f t="shared" si="96"/>
        <v>69</v>
      </c>
      <c r="AI67" s="11">
        <f t="shared" si="96"/>
        <v>34</v>
      </c>
      <c r="AJ67" s="11">
        <f t="shared" si="96"/>
        <v>17</v>
      </c>
    </row>
    <row r="68" spans="2:36">
      <c r="B68" s="40"/>
      <c r="C68" s="41"/>
      <c r="D68" s="42">
        <v>15</v>
      </c>
      <c r="E68" s="79">
        <v>174696.62068965519</v>
      </c>
      <c r="F68" s="36">
        <f t="shared" si="57"/>
        <v>170.60216864224139</v>
      </c>
      <c r="G68" s="37">
        <f t="shared" si="22"/>
        <v>99.962208188813321</v>
      </c>
      <c r="H68" s="38">
        <f t="shared" si="58"/>
        <v>13112.15532098141</v>
      </c>
      <c r="I68" s="38">
        <f t="shared" si="59"/>
        <v>6556.0776604907051</v>
      </c>
      <c r="J68" s="38">
        <f t="shared" si="60"/>
        <v>3278.0388302453525</v>
      </c>
      <c r="K68" s="38">
        <f t="shared" si="61"/>
        <v>1639.0194151226763</v>
      </c>
      <c r="L68" s="38">
        <f t="shared" si="62"/>
        <v>819.50970756133813</v>
      </c>
      <c r="N68" s="39">
        <f t="shared" si="63"/>
        <v>218</v>
      </c>
      <c r="O68" s="39">
        <f t="shared" si="64"/>
        <v>109</v>
      </c>
      <c r="P68" s="39">
        <f t="shared" si="24"/>
        <v>54</v>
      </c>
      <c r="Q68" s="39">
        <f t="shared" si="65"/>
        <v>27</v>
      </c>
      <c r="R68" s="39">
        <f t="shared" si="66"/>
        <v>13</v>
      </c>
      <c r="U68" s="13"/>
      <c r="V68" s="15"/>
      <c r="W68" s="10">
        <v>5</v>
      </c>
      <c r="X68" s="11" t="str">
        <f t="shared" ref="X68:AB68" si="97">IF(X20&gt;$Z$43,"166 hours",X20)</f>
        <v>166 hours</v>
      </c>
      <c r="Y68" s="11" t="str">
        <f t="shared" si="97"/>
        <v>166 hours</v>
      </c>
      <c r="Z68" s="11">
        <f t="shared" si="97"/>
        <v>160</v>
      </c>
      <c r="AA68" s="11">
        <f t="shared" si="97"/>
        <v>80</v>
      </c>
      <c r="AB68" s="11">
        <f t="shared" si="97"/>
        <v>40</v>
      </c>
      <c r="AC68" s="13"/>
      <c r="AD68" s="19"/>
      <c r="AE68" s="10">
        <v>1</v>
      </c>
      <c r="AF68" s="11" t="str">
        <f t="shared" ref="AF68:AJ68" si="98">IF(AF20&gt;$Z$43,"166 hours",AF20)</f>
        <v>166 hours</v>
      </c>
      <c r="AG68" s="11">
        <f t="shared" si="98"/>
        <v>155</v>
      </c>
      <c r="AH68" s="11">
        <f t="shared" si="98"/>
        <v>77</v>
      </c>
      <c r="AI68" s="11">
        <f t="shared" si="98"/>
        <v>38</v>
      </c>
      <c r="AJ68" s="11">
        <f t="shared" si="98"/>
        <v>19</v>
      </c>
    </row>
    <row r="69" spans="2:36">
      <c r="B69" s="40"/>
      <c r="C69" s="41"/>
      <c r="D69" s="42">
        <v>10</v>
      </c>
      <c r="E69" s="79">
        <v>137368.8275862069</v>
      </c>
      <c r="F69" s="36">
        <f t="shared" si="57"/>
        <v>134.14924568965517</v>
      </c>
      <c r="G69" s="37">
        <f t="shared" si="22"/>
        <v>78.603073646282326</v>
      </c>
      <c r="H69" s="38">
        <f t="shared" si="58"/>
        <v>16675.174890721246</v>
      </c>
      <c r="I69" s="38">
        <f t="shared" si="59"/>
        <v>8337.587445360623</v>
      </c>
      <c r="J69" s="38">
        <f t="shared" si="60"/>
        <v>4168.7937226803115</v>
      </c>
      <c r="K69" s="38">
        <f t="shared" si="61"/>
        <v>2084.3968613401557</v>
      </c>
      <c r="L69" s="38">
        <f t="shared" si="62"/>
        <v>1042.1984306700779</v>
      </c>
      <c r="N69" s="39">
        <f t="shared" si="63"/>
        <v>277</v>
      </c>
      <c r="O69" s="39">
        <f t="shared" si="64"/>
        <v>138</v>
      </c>
      <c r="P69" s="39">
        <f t="shared" si="24"/>
        <v>69</v>
      </c>
      <c r="Q69" s="39">
        <f t="shared" si="65"/>
        <v>34</v>
      </c>
      <c r="R69" s="39">
        <f t="shared" si="66"/>
        <v>17</v>
      </c>
      <c r="U69" s="13"/>
      <c r="V69" s="19"/>
      <c r="W69" s="10">
        <v>1</v>
      </c>
      <c r="X69" s="11" t="str">
        <f t="shared" ref="X69:AB69" si="99">IF(X21&gt;$Z$43,"166 hours",X21)</f>
        <v>166 hours</v>
      </c>
      <c r="Y69" s="11" t="str">
        <f t="shared" si="99"/>
        <v>166 hours</v>
      </c>
      <c r="Z69" s="11" t="str">
        <f t="shared" si="99"/>
        <v>166 hours</v>
      </c>
      <c r="AA69" s="11">
        <f t="shared" si="99"/>
        <v>108</v>
      </c>
      <c r="AB69" s="11">
        <f t="shared" si="99"/>
        <v>54</v>
      </c>
      <c r="AC69" s="13"/>
      <c r="AD69" s="12" t="s">
        <v>8</v>
      </c>
      <c r="AE69" s="10">
        <v>30</v>
      </c>
      <c r="AF69" s="11">
        <f t="shared" ref="AF69:AJ69" si="100">IF(AF21&gt;$Z$43,"166 hours",AF21)</f>
        <v>56</v>
      </c>
      <c r="AG69" s="11">
        <f t="shared" si="100"/>
        <v>28</v>
      </c>
      <c r="AH69" s="11">
        <f t="shared" si="100"/>
        <v>14</v>
      </c>
      <c r="AI69" s="11">
        <f t="shared" si="100"/>
        <v>7</v>
      </c>
      <c r="AJ69" s="11">
        <f t="shared" si="100"/>
        <v>3</v>
      </c>
    </row>
    <row r="70" spans="2:36">
      <c r="B70" s="40"/>
      <c r="C70" s="41"/>
      <c r="D70" s="42">
        <v>5</v>
      </c>
      <c r="E70" s="79">
        <v>100041.03448275862</v>
      </c>
      <c r="F70" s="36">
        <f t="shared" ref="F70:F74" si="101">E70/1024</f>
        <v>97.696322737068968</v>
      </c>
      <c r="G70" s="37">
        <f t="shared" si="22"/>
        <v>57.243939103751352</v>
      </c>
      <c r="H70" s="38">
        <f t="shared" si="58"/>
        <v>22897.096540201321</v>
      </c>
      <c r="I70" s="38">
        <f t="shared" si="59"/>
        <v>11448.54827010066</v>
      </c>
      <c r="J70" s="38">
        <f t="shared" si="60"/>
        <v>5724.2741350503302</v>
      </c>
      <c r="K70" s="38">
        <f t="shared" si="61"/>
        <v>2862.1370675251651</v>
      </c>
      <c r="L70" s="38">
        <f t="shared" si="62"/>
        <v>1431.0685337625825</v>
      </c>
      <c r="N70" s="39">
        <f t="shared" si="63"/>
        <v>381</v>
      </c>
      <c r="O70" s="39">
        <f t="shared" si="64"/>
        <v>190</v>
      </c>
      <c r="P70" s="39">
        <f t="shared" si="24"/>
        <v>95</v>
      </c>
      <c r="Q70" s="39">
        <f t="shared" si="65"/>
        <v>47</v>
      </c>
      <c r="R70" s="39">
        <f t="shared" si="66"/>
        <v>23</v>
      </c>
      <c r="U70" s="13"/>
      <c r="V70" s="12" t="s">
        <v>7</v>
      </c>
      <c r="W70" s="10">
        <v>30</v>
      </c>
      <c r="X70" s="11" t="str">
        <f t="shared" ref="X70:AB70" si="102">IF(X22&gt;$Z$43,"166 hours",X22)</f>
        <v>166 hours</v>
      </c>
      <c r="Y70" s="11">
        <f t="shared" si="102"/>
        <v>86</v>
      </c>
      <c r="Z70" s="11">
        <f t="shared" si="102"/>
        <v>43</v>
      </c>
      <c r="AA70" s="11">
        <f t="shared" si="102"/>
        <v>21</v>
      </c>
      <c r="AB70" s="11">
        <f t="shared" si="102"/>
        <v>10</v>
      </c>
      <c r="AC70" s="13"/>
      <c r="AD70" s="15"/>
      <c r="AE70" s="10">
        <v>15</v>
      </c>
      <c r="AF70" s="11">
        <f t="shared" ref="AF70:AJ70" si="103">IF(AF22&gt;$Z$43,"166 hours",AF22)</f>
        <v>94</v>
      </c>
      <c r="AG70" s="11">
        <f t="shared" si="103"/>
        <v>47</v>
      </c>
      <c r="AH70" s="11">
        <f t="shared" si="103"/>
        <v>23</v>
      </c>
      <c r="AI70" s="11">
        <f t="shared" si="103"/>
        <v>11</v>
      </c>
      <c r="AJ70" s="11">
        <f t="shared" si="103"/>
        <v>5</v>
      </c>
    </row>
    <row r="71" spans="2:36">
      <c r="B71" s="40"/>
      <c r="C71" s="41"/>
      <c r="D71" s="42">
        <v>4</v>
      </c>
      <c r="E71" s="79">
        <v>92575.475862068968</v>
      </c>
      <c r="F71" s="36">
        <f t="shared" si="101"/>
        <v>90.405738146551727</v>
      </c>
      <c r="G71" s="37">
        <f t="shared" ref="G71:G74" si="104">F71*600/(1024)</f>
        <v>52.972112195245153</v>
      </c>
      <c r="H71" s="38">
        <f t="shared" si="58"/>
        <v>24743.585741284678</v>
      </c>
      <c r="I71" s="38">
        <f t="shared" si="59"/>
        <v>12371.792870642339</v>
      </c>
      <c r="J71" s="38">
        <f t="shared" si="60"/>
        <v>6185.8964353211695</v>
      </c>
      <c r="K71" s="38">
        <f t="shared" si="61"/>
        <v>3092.9482176605848</v>
      </c>
      <c r="L71" s="38">
        <f t="shared" si="62"/>
        <v>1546.4741088302924</v>
      </c>
      <c r="N71" s="39">
        <f t="shared" si="63"/>
        <v>412</v>
      </c>
      <c r="O71" s="39">
        <f t="shared" si="64"/>
        <v>206</v>
      </c>
      <c r="P71" s="39">
        <f t="shared" ref="P71:P74" si="105">ROUNDDOWN(J71/60,0)</f>
        <v>103</v>
      </c>
      <c r="Q71" s="39">
        <f t="shared" si="65"/>
        <v>51</v>
      </c>
      <c r="R71" s="39">
        <f t="shared" si="66"/>
        <v>25</v>
      </c>
      <c r="U71" s="13"/>
      <c r="V71" s="15"/>
      <c r="W71" s="10">
        <v>15</v>
      </c>
      <c r="X71" s="11" t="str">
        <f t="shared" ref="X71:AB71" si="106">IF(X23&gt;$Z$43,"166 hours",X23)</f>
        <v>166 hours</v>
      </c>
      <c r="Y71" s="11">
        <f t="shared" si="106"/>
        <v>140</v>
      </c>
      <c r="Z71" s="11">
        <f t="shared" si="106"/>
        <v>70</v>
      </c>
      <c r="AA71" s="11">
        <f t="shared" si="106"/>
        <v>35</v>
      </c>
      <c r="AB71" s="11">
        <f t="shared" si="106"/>
        <v>17</v>
      </c>
      <c r="AC71" s="13"/>
      <c r="AD71" s="15"/>
      <c r="AE71" s="10">
        <v>10</v>
      </c>
      <c r="AF71" s="11">
        <f t="shared" ref="AF71:AJ71" si="107">IF(AF23&gt;$Z$43,"166 hours",AF23)</f>
        <v>121</v>
      </c>
      <c r="AG71" s="11">
        <f t="shared" si="107"/>
        <v>60</v>
      </c>
      <c r="AH71" s="11">
        <f t="shared" si="107"/>
        <v>30</v>
      </c>
      <c r="AI71" s="11">
        <f t="shared" si="107"/>
        <v>15</v>
      </c>
      <c r="AJ71" s="11">
        <f t="shared" si="107"/>
        <v>7</v>
      </c>
    </row>
    <row r="72" spans="2:36">
      <c r="B72" s="40"/>
      <c r="C72" s="41"/>
      <c r="D72" s="42">
        <v>3</v>
      </c>
      <c r="E72" s="79">
        <v>85109.917241379313</v>
      </c>
      <c r="F72" s="36">
        <f t="shared" si="101"/>
        <v>83.115153556034485</v>
      </c>
      <c r="G72" s="37">
        <f t="shared" si="104"/>
        <v>48.700285286738954</v>
      </c>
      <c r="H72" s="38">
        <f t="shared" si="58"/>
        <v>26914.010714366552</v>
      </c>
      <c r="I72" s="38">
        <f t="shared" si="59"/>
        <v>13457.005357183276</v>
      </c>
      <c r="J72" s="38">
        <f t="shared" si="60"/>
        <v>6728.502678591638</v>
      </c>
      <c r="K72" s="38">
        <f t="shared" si="61"/>
        <v>3364.251339295819</v>
      </c>
      <c r="L72" s="38">
        <f t="shared" si="62"/>
        <v>1682.1256696479095</v>
      </c>
      <c r="N72" s="39">
        <f t="shared" si="63"/>
        <v>448</v>
      </c>
      <c r="O72" s="39">
        <f t="shared" si="64"/>
        <v>224</v>
      </c>
      <c r="P72" s="39">
        <f t="shared" si="105"/>
        <v>112</v>
      </c>
      <c r="Q72" s="39">
        <f t="shared" si="65"/>
        <v>56</v>
      </c>
      <c r="R72" s="39">
        <f t="shared" si="66"/>
        <v>28</v>
      </c>
      <c r="U72" s="13"/>
      <c r="V72" s="15"/>
      <c r="W72" s="10">
        <v>10</v>
      </c>
      <c r="X72" s="11" t="str">
        <f t="shared" ref="X72:AB72" si="108">IF(X24&gt;$Z$43,"166 hours",X24)</f>
        <v>166 hours</v>
      </c>
      <c r="Y72" s="11" t="str">
        <f t="shared" si="108"/>
        <v>166 hours</v>
      </c>
      <c r="Z72" s="11">
        <f t="shared" si="108"/>
        <v>88</v>
      </c>
      <c r="AA72" s="11">
        <f t="shared" si="108"/>
        <v>44</v>
      </c>
      <c r="AB72" s="11">
        <f t="shared" si="108"/>
        <v>22</v>
      </c>
      <c r="AC72" s="13"/>
      <c r="AD72" s="15"/>
      <c r="AE72" s="10">
        <v>5</v>
      </c>
      <c r="AF72" s="11" t="str">
        <f t="shared" ref="AF72:AJ72" si="109">IF(AF24&gt;$Z$43,"166 hours",AF24)</f>
        <v>166 hours</v>
      </c>
      <c r="AG72" s="11">
        <f t="shared" si="109"/>
        <v>85</v>
      </c>
      <c r="AH72" s="11">
        <f t="shared" si="109"/>
        <v>42</v>
      </c>
      <c r="AI72" s="11">
        <f t="shared" si="109"/>
        <v>21</v>
      </c>
      <c r="AJ72" s="11">
        <f t="shared" si="109"/>
        <v>10</v>
      </c>
    </row>
    <row r="73" spans="2:36">
      <c r="B73" s="40"/>
      <c r="C73" s="41"/>
      <c r="D73" s="42">
        <v>2</v>
      </c>
      <c r="E73" s="79">
        <v>77644.358620689658</v>
      </c>
      <c r="F73" s="36">
        <f t="shared" si="101"/>
        <v>75.824568965517244</v>
      </c>
      <c r="G73" s="37">
        <f t="shared" si="104"/>
        <v>44.428458378232762</v>
      </c>
      <c r="H73" s="38">
        <f t="shared" si="58"/>
        <v>29501.811402985189</v>
      </c>
      <c r="I73" s="38">
        <f t="shared" si="59"/>
        <v>14750.905701492595</v>
      </c>
      <c r="J73" s="38">
        <f t="shared" si="60"/>
        <v>7375.4528507462974</v>
      </c>
      <c r="K73" s="38">
        <f t="shared" si="61"/>
        <v>3687.7264253731487</v>
      </c>
      <c r="L73" s="38">
        <f t="shared" si="62"/>
        <v>1843.8632126865743</v>
      </c>
      <c r="N73" s="39">
        <f t="shared" si="63"/>
        <v>491</v>
      </c>
      <c r="O73" s="39">
        <f t="shared" si="64"/>
        <v>245</v>
      </c>
      <c r="P73" s="39">
        <f t="shared" si="105"/>
        <v>122</v>
      </c>
      <c r="Q73" s="39">
        <f t="shared" si="65"/>
        <v>61</v>
      </c>
      <c r="R73" s="39">
        <f t="shared" si="66"/>
        <v>30</v>
      </c>
      <c r="U73" s="13"/>
      <c r="V73" s="15"/>
      <c r="W73" s="10">
        <v>5</v>
      </c>
      <c r="X73" s="11" t="str">
        <f t="shared" ref="X73:AB73" si="110">IF(X25&gt;$Z$43,"166 hours",X25)</f>
        <v>166 hours</v>
      </c>
      <c r="Y73" s="11" t="str">
        <f t="shared" si="110"/>
        <v>166 hours</v>
      </c>
      <c r="Z73" s="11">
        <f t="shared" si="110"/>
        <v>119</v>
      </c>
      <c r="AA73" s="11">
        <f t="shared" si="110"/>
        <v>59</v>
      </c>
      <c r="AB73" s="11">
        <f t="shared" si="110"/>
        <v>29</v>
      </c>
      <c r="AC73" s="13"/>
      <c r="AD73" s="15"/>
      <c r="AE73" s="10">
        <v>4</v>
      </c>
      <c r="AF73" s="11" t="str">
        <f t="shared" ref="AF73:AJ73" si="111">IF(AF25&gt;$Z$43,"166 hours",AF25)</f>
        <v>166 hours</v>
      </c>
      <c r="AG73" s="11">
        <f t="shared" si="111"/>
        <v>93</v>
      </c>
      <c r="AH73" s="11">
        <f t="shared" si="111"/>
        <v>46</v>
      </c>
      <c r="AI73" s="11">
        <f t="shared" si="111"/>
        <v>23</v>
      </c>
      <c r="AJ73" s="11">
        <f t="shared" si="111"/>
        <v>11</v>
      </c>
    </row>
    <row r="74" spans="2:36">
      <c r="B74" s="80"/>
      <c r="C74" s="81"/>
      <c r="D74" s="82">
        <v>1</v>
      </c>
      <c r="E74" s="83">
        <v>70178.8</v>
      </c>
      <c r="F74" s="36">
        <f t="shared" si="101"/>
        <v>68.533984375000003</v>
      </c>
      <c r="G74" s="37">
        <f t="shared" si="104"/>
        <v>40.156631469726563</v>
      </c>
      <c r="H74" s="38">
        <f t="shared" si="58"/>
        <v>32640.187984595537</v>
      </c>
      <c r="I74" s="38">
        <f t="shared" si="59"/>
        <v>16320.093992297769</v>
      </c>
      <c r="J74" s="38">
        <f t="shared" si="60"/>
        <v>8160.0469961488843</v>
      </c>
      <c r="K74" s="38">
        <f t="shared" si="61"/>
        <v>4080.0234980744422</v>
      </c>
      <c r="L74" s="38">
        <f t="shared" si="62"/>
        <v>2040.0117490372211</v>
      </c>
      <c r="N74" s="39">
        <f t="shared" si="63"/>
        <v>544</v>
      </c>
      <c r="O74" s="39">
        <f t="shared" si="64"/>
        <v>272</v>
      </c>
      <c r="P74" s="39">
        <f t="shared" si="105"/>
        <v>136</v>
      </c>
      <c r="Q74" s="39">
        <f t="shared" si="65"/>
        <v>68</v>
      </c>
      <c r="R74" s="39">
        <f t="shared" si="66"/>
        <v>34</v>
      </c>
      <c r="U74" s="13"/>
      <c r="V74" s="19"/>
      <c r="W74" s="10">
        <v>1</v>
      </c>
      <c r="X74" s="11" t="str">
        <f t="shared" ref="X74:AB74" si="112">IF(X26&gt;$Z$43,"166 hours",X26)</f>
        <v>166 hours</v>
      </c>
      <c r="Y74" s="11" t="str">
        <f t="shared" si="112"/>
        <v>166 hours</v>
      </c>
      <c r="Z74" s="11" t="str">
        <f t="shared" si="112"/>
        <v>166 hours</v>
      </c>
      <c r="AA74" s="11">
        <f t="shared" si="112"/>
        <v>83</v>
      </c>
      <c r="AB74" s="11">
        <f t="shared" si="112"/>
        <v>41</v>
      </c>
      <c r="AC74" s="13"/>
      <c r="AD74" s="15"/>
      <c r="AE74" s="10">
        <v>3</v>
      </c>
      <c r="AF74" s="11" t="str">
        <f t="shared" ref="AF74:AJ74" si="113">IF(AF26&gt;$Z$43,"166 hours",AF26)</f>
        <v>166 hours</v>
      </c>
      <c r="AG74" s="11">
        <f t="shared" si="113"/>
        <v>102</v>
      </c>
      <c r="AH74" s="11">
        <f t="shared" si="113"/>
        <v>51</v>
      </c>
      <c r="AI74" s="11">
        <f t="shared" si="113"/>
        <v>25</v>
      </c>
      <c r="AJ74" s="11">
        <f t="shared" si="113"/>
        <v>12</v>
      </c>
    </row>
    <row r="75" spans="2:36">
      <c r="U75" s="13"/>
      <c r="V75" s="12" t="s">
        <v>8</v>
      </c>
      <c r="W75" s="21">
        <v>30</v>
      </c>
      <c r="X75" s="11">
        <f t="shared" ref="X75:AB75" si="114">IF(X27&gt;$Z$43,"166 hours",X27)</f>
        <v>133</v>
      </c>
      <c r="Y75" s="11">
        <f t="shared" si="114"/>
        <v>66</v>
      </c>
      <c r="Z75" s="11">
        <f t="shared" si="114"/>
        <v>33</v>
      </c>
      <c r="AA75" s="11">
        <f t="shared" si="114"/>
        <v>16</v>
      </c>
      <c r="AB75" s="11">
        <f t="shared" si="114"/>
        <v>8</v>
      </c>
      <c r="AC75" s="13"/>
      <c r="AD75" s="15"/>
      <c r="AE75" s="10">
        <v>2</v>
      </c>
      <c r="AF75" s="11" t="str">
        <f t="shared" ref="AF75:AJ75" si="115">IF(AF27&gt;$Z$43,"166 hours",AF27)</f>
        <v>166 hours</v>
      </c>
      <c r="AG75" s="11">
        <f t="shared" si="115"/>
        <v>114</v>
      </c>
      <c r="AH75" s="11">
        <f t="shared" si="115"/>
        <v>57</v>
      </c>
      <c r="AI75" s="11">
        <f t="shared" si="115"/>
        <v>28</v>
      </c>
      <c r="AJ75" s="11">
        <f t="shared" si="115"/>
        <v>14</v>
      </c>
    </row>
    <row r="76" spans="2:36">
      <c r="U76" s="13"/>
      <c r="V76" s="15"/>
      <c r="W76" s="10">
        <v>15</v>
      </c>
      <c r="X76" s="11" t="str">
        <f t="shared" ref="X76:AB76" si="116">IF(X28&gt;$Z$43,"166 hours",X28)</f>
        <v>166 hours</v>
      </c>
      <c r="Y76" s="11">
        <f t="shared" si="116"/>
        <v>109</v>
      </c>
      <c r="Z76" s="11">
        <f t="shared" si="116"/>
        <v>54</v>
      </c>
      <c r="AA76" s="11">
        <f t="shared" si="116"/>
        <v>27</v>
      </c>
      <c r="AB76" s="11">
        <f t="shared" si="116"/>
        <v>13</v>
      </c>
      <c r="AC76" s="20"/>
      <c r="AD76" s="19"/>
      <c r="AE76" s="10">
        <v>1</v>
      </c>
      <c r="AF76" s="11" t="str">
        <f t="shared" ref="AF76:AJ76" si="117">IF(AF28&gt;$Z$43,"166 hours",AF28)</f>
        <v>166 hours</v>
      </c>
      <c r="AG76" s="11">
        <f t="shared" si="117"/>
        <v>128</v>
      </c>
      <c r="AH76" s="11">
        <f t="shared" si="117"/>
        <v>64</v>
      </c>
      <c r="AI76" s="11">
        <f t="shared" si="117"/>
        <v>32</v>
      </c>
      <c r="AJ76" s="11">
        <f t="shared" si="117"/>
        <v>16</v>
      </c>
    </row>
    <row r="77" spans="2:36">
      <c r="U77" s="13"/>
      <c r="V77" s="15"/>
      <c r="W77" s="10">
        <v>10</v>
      </c>
      <c r="X77" s="11" t="str">
        <f t="shared" ref="X77:AB77" si="118">IF(X29&gt;$Z$43,"166 hours",X29)</f>
        <v>166 hours</v>
      </c>
      <c r="Y77" s="11">
        <f t="shared" si="118"/>
        <v>138</v>
      </c>
      <c r="Z77" s="11">
        <f t="shared" si="118"/>
        <v>69</v>
      </c>
      <c r="AA77" s="11">
        <f t="shared" si="118"/>
        <v>34</v>
      </c>
      <c r="AB77" s="11">
        <f t="shared" si="118"/>
        <v>17</v>
      </c>
      <c r="AC77" s="22"/>
      <c r="AD77" s="23"/>
      <c r="AE77" s="24"/>
      <c r="AF77" s="24"/>
      <c r="AG77" s="24"/>
      <c r="AH77" s="24"/>
      <c r="AI77" s="24"/>
      <c r="AJ77" s="25"/>
    </row>
    <row r="78" spans="2:36">
      <c r="U78" s="13"/>
      <c r="V78" s="15"/>
      <c r="W78" s="10">
        <v>5</v>
      </c>
      <c r="X78" s="11" t="str">
        <f t="shared" ref="X78:AB78" si="119">IF(X30&gt;$Z$43,"166 hours",X30)</f>
        <v>166 hours</v>
      </c>
      <c r="Y78" s="11" t="str">
        <f t="shared" si="119"/>
        <v>166 hours</v>
      </c>
      <c r="Z78" s="11">
        <f t="shared" si="119"/>
        <v>95</v>
      </c>
      <c r="AA78" s="11">
        <f t="shared" si="119"/>
        <v>47</v>
      </c>
      <c r="AB78" s="11">
        <f t="shared" si="119"/>
        <v>23</v>
      </c>
      <c r="AC78" s="22"/>
      <c r="AD78" s="23"/>
      <c r="AE78" s="24"/>
      <c r="AF78" s="24"/>
      <c r="AG78" s="24"/>
      <c r="AH78" s="24"/>
      <c r="AI78" s="24"/>
      <c r="AJ78" s="25"/>
    </row>
    <row r="79" spans="2:36">
      <c r="U79" s="20"/>
      <c r="V79" s="19"/>
      <c r="W79" s="10">
        <v>1</v>
      </c>
      <c r="X79" s="11" t="str">
        <f t="shared" ref="X79:AB79" si="120">IF(X31&gt;$Z$43,"166 hours",X31)</f>
        <v>166 hours</v>
      </c>
      <c r="Y79" s="11" t="str">
        <f t="shared" si="120"/>
        <v>166 hours</v>
      </c>
      <c r="Z79" s="11">
        <f t="shared" si="120"/>
        <v>136</v>
      </c>
      <c r="AA79" s="11">
        <f t="shared" si="120"/>
        <v>68</v>
      </c>
      <c r="AB79" s="11">
        <f t="shared" si="120"/>
        <v>34</v>
      </c>
      <c r="AC79" s="22"/>
      <c r="AD79" s="23"/>
      <c r="AE79" s="24"/>
      <c r="AF79" s="24"/>
      <c r="AG79" s="24"/>
      <c r="AH79" s="24"/>
      <c r="AI79" s="24"/>
      <c r="AJ79" s="25"/>
    </row>
  </sheetData>
  <mergeCells count="42">
    <mergeCell ref="U2:AJ2"/>
    <mergeCell ref="U5:U16"/>
    <mergeCell ref="V5:V8"/>
    <mergeCell ref="AC5:AC28"/>
    <mergeCell ref="AD5:AD12"/>
    <mergeCell ref="V9:V12"/>
    <mergeCell ref="V13:V16"/>
    <mergeCell ref="AD13:AD20"/>
    <mergeCell ref="U17:U31"/>
    <mergeCell ref="V17:V21"/>
    <mergeCell ref="AD21:AD28"/>
    <mergeCell ref="V22:V26"/>
    <mergeCell ref="V27:V31"/>
    <mergeCell ref="B4:B5"/>
    <mergeCell ref="D4:D5"/>
    <mergeCell ref="E4:E5"/>
    <mergeCell ref="G4:G5"/>
    <mergeCell ref="C4:C5"/>
    <mergeCell ref="F4:F5"/>
    <mergeCell ref="X46:AB46"/>
    <mergeCell ref="X47:AB47"/>
    <mergeCell ref="U50:AJ50"/>
    <mergeCell ref="H4:L4"/>
    <mergeCell ref="X34:X35"/>
    <mergeCell ref="Y34:Z34"/>
    <mergeCell ref="AA34:AB34"/>
    <mergeCell ref="X40:X41"/>
    <mergeCell ref="Y40:Z40"/>
    <mergeCell ref="AA40:AB40"/>
    <mergeCell ref="N4:R4"/>
    <mergeCell ref="U53:U64"/>
    <mergeCell ref="V53:V56"/>
    <mergeCell ref="AC53:AC76"/>
    <mergeCell ref="AD53:AD60"/>
    <mergeCell ref="V57:V60"/>
    <mergeCell ref="V61:V64"/>
    <mergeCell ref="AD61:AD68"/>
    <mergeCell ref="U65:U79"/>
    <mergeCell ref="V65:V69"/>
    <mergeCell ref="AD69:AD76"/>
    <mergeCell ref="V70:V74"/>
    <mergeCell ref="V75:V79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2634FF6DB6E546B5136DE398E97DEF" ma:contentTypeVersion="13" ma:contentTypeDescription="Create a new document." ma:contentTypeScope="" ma:versionID="bd26e29e2395fc49e280d42093aeb013">
  <xsd:schema xmlns:xsd="http://www.w3.org/2001/XMLSchema" xmlns:xs="http://www.w3.org/2001/XMLSchema" xmlns:p="http://schemas.microsoft.com/office/2006/metadata/properties" xmlns:ns2="ecb67fc7-83e3-45f6-a040-4b41a374e8b3" xmlns:ns3="452c8e0d-163d-4347-8eae-a36235c795cb" targetNamespace="http://schemas.microsoft.com/office/2006/metadata/properties" ma:root="true" ma:fieldsID="fae380ce2ad3d98b387e11e93eda6c3e" ns2:_="" ns3:_="">
    <xsd:import namespace="ecb67fc7-83e3-45f6-a040-4b41a374e8b3"/>
    <xsd:import namespace="452c8e0d-163d-4347-8eae-a36235c79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7fc7-83e3-45f6-a040-4b41a374e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c8e0d-163d-4347-8eae-a36235c795c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52c8e0d-163d-4347-8eae-a36235c795c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82A8B04-B834-4B11-B505-C7A519946BDB}"/>
</file>

<file path=customXml/itemProps2.xml><?xml version="1.0" encoding="utf-8"?>
<ds:datastoreItem xmlns:ds="http://schemas.openxmlformats.org/officeDocument/2006/customXml" ds:itemID="{7D52A87F-E763-40A1-9E15-AC3CE014E51E}"/>
</file>

<file path=customXml/itemProps3.xml><?xml version="1.0" encoding="utf-8"?>
<ds:datastoreItem xmlns:ds="http://schemas.openxmlformats.org/officeDocument/2006/customXml" ds:itemID="{75315DBD-1326-42DC-9240-622886660B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Recording Time Table</vt:lpstr>
      <vt:lpstr>Data Size</vt:lpstr>
      <vt:lpstr>'Recording Time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김효현</dc:creator>
  <cp:lastModifiedBy>Tom Seddon</cp:lastModifiedBy>
  <cp:lastPrinted>2016-06-01T05:28:03Z</cp:lastPrinted>
  <dcterms:created xsi:type="dcterms:W3CDTF">2015-11-16T06:29:15Z</dcterms:created>
  <dcterms:modified xsi:type="dcterms:W3CDTF">2019-08-20T09:37:05Z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0x010100122634FF6DB6E546B5136DE398E97DEF</vt:lpwstr>
  </property>
  <property fmtid="{D5CDD505-2E9C-101B-9397-08002B2CF9AE}" pid="3" name="Order">
    <vt:r8>5834400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